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600" windowWidth="18855" windowHeight="11190"/>
  </bookViews>
  <sheets>
    <sheet name="Форма 2" sheetId="1" r:id="rId1"/>
  </sheets>
  <definedNames>
    <definedName name="_xlnm.Print_Area" localSheetId="0">'Форма 2'!$A$1:$AC$40</definedName>
  </definedNames>
  <calcPr calcId="125725"/>
</workbook>
</file>

<file path=xl/calcChain.xml><?xml version="1.0" encoding="utf-8"?>
<calcChain xmlns="http://schemas.openxmlformats.org/spreadsheetml/2006/main">
  <c r="P40" i="1"/>
  <c r="O40"/>
  <c r="N40"/>
  <c r="E40"/>
  <c r="D40"/>
  <c r="P39"/>
  <c r="O39"/>
  <c r="N39"/>
  <c r="E39"/>
  <c r="D39"/>
  <c r="P38"/>
  <c r="O38"/>
  <c r="N38"/>
  <c r="E38"/>
  <c r="D38"/>
  <c r="P37"/>
  <c r="O37"/>
  <c r="N37"/>
  <c r="E37"/>
  <c r="D37"/>
  <c r="P36"/>
  <c r="O36"/>
  <c r="N36"/>
  <c r="E36"/>
  <c r="D36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P34"/>
  <c r="O34"/>
  <c r="N34"/>
  <c r="E34"/>
  <c r="D34"/>
  <c r="P33"/>
  <c r="O33"/>
  <c r="N33"/>
  <c r="E33"/>
  <c r="D33"/>
  <c r="P32"/>
  <c r="O32"/>
  <c r="N32"/>
  <c r="E32"/>
  <c r="D32"/>
  <c r="P31"/>
  <c r="O31"/>
  <c r="N31"/>
  <c r="E31"/>
  <c r="D31"/>
  <c r="P30"/>
  <c r="O30"/>
  <c r="N30"/>
  <c r="E30"/>
  <c r="D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P28"/>
  <c r="O28"/>
  <c r="N28"/>
  <c r="E28"/>
  <c r="D28"/>
  <c r="P27"/>
  <c r="O27"/>
  <c r="N27"/>
  <c r="E27"/>
  <c r="D27"/>
  <c r="P26"/>
  <c r="O26"/>
  <c r="N26"/>
  <c r="E26"/>
  <c r="D26"/>
  <c r="P25"/>
  <c r="O25"/>
  <c r="N25"/>
  <c r="E25"/>
  <c r="D25"/>
  <c r="P24"/>
  <c r="O24"/>
  <c r="N24"/>
  <c r="E24"/>
  <c r="D24"/>
  <c r="P23"/>
  <c r="O23"/>
  <c r="N23"/>
  <c r="E23"/>
  <c r="D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P21"/>
  <c r="O21"/>
  <c r="N21"/>
  <c r="E21"/>
  <c r="D21"/>
  <c r="P20"/>
  <c r="O20"/>
  <c r="N20"/>
  <c r="E20"/>
  <c r="D20"/>
  <c r="P19"/>
  <c r="O19"/>
  <c r="N19"/>
  <c r="E19"/>
  <c r="D19"/>
  <c r="P18"/>
  <c r="O18"/>
  <c r="N18"/>
  <c r="E18"/>
  <c r="D18"/>
  <c r="P17"/>
  <c r="O17"/>
  <c r="N17"/>
  <c r="E17"/>
  <c r="D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<sst xmlns="http://schemas.openxmlformats.org/spreadsheetml/2006/main" count="111" uniqueCount="57">
  <si>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</si>
  <si>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N п/п</t>
  </si>
  <si>
    <t>Наименование муниципального образования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</si>
  <si>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</si>
  <si>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</si>
  <si>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</si>
  <si>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</si>
  <si>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</si>
  <si>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</si>
  <si>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</si>
  <si>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</si>
  <si>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</si>
  <si>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</si>
  <si>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 xml:space="preserve">приведение жилых помещений свободного жилищного фонда в состояние, пригодное для постоянного проживания граждан 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</si>
  <si>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</si>
  <si>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</si>
  <si>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</si>
  <si>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 xml:space="preserve">приведение приобретенных жилых помещений в состояние, пригодное для постоянного проживания граждан 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</si>
  <si>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</si>
  <si>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</si>
  <si>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</si>
  <si>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</si>
  <si>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</si>
  <si>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</si>
  <si>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</si>
  <si>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стоимость возмещения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</si>
  <si>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</si>
  <si>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</si>
  <si>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</si>
  <si>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стоимость</t>
  </si>
  <si>
    <t>приобретаемая площадь</t>
  </si>
  <si>
    <t>площадь</t>
  </si>
  <si>
    <t>кв. м</t>
  </si>
  <si>
    <t>руб.</t>
  </si>
  <si>
    <t>кв.м</t>
  </si>
  <si>
    <t>Всего по программе переселения, в рамках которой предусмотрено финансирование за счет средств Фонда. в т.ч.:</t>
  </si>
  <si>
    <t>Всего по этапу 2019 года</t>
  </si>
  <si>
    <t>Всего по этапу 2020 года</t>
  </si>
  <si>
    <t>Всего по этапу 2021 года</t>
  </si>
  <si>
    <t>Всего по этапу 2022 года</t>
  </si>
  <si>
    <t>Высшее должностное лицо (руководитель высшего исполнительного органа государственной власти субъекта Российской Федерации)/уполномоченный орган государственной власти субъекта Российской Федерации</t>
  </si>
  <si>
    <t>/Расшифровка подписи/</t>
  </si>
  <si>
    <t xml:space="preserve">"       "                          20     года </t>
  </si>
  <si>
    <t>Итого по городскому округу город Брянск</t>
  </si>
  <si>
    <t>Итого городскому округу город Клинцы</t>
  </si>
  <si>
    <t>Итого по городскому округу город Фокино</t>
  </si>
  <si>
    <t>Итого по Мглинскому городскому поселению Мглинского муниципального района</t>
  </si>
  <si>
    <t>Итого по Белоберезковскому городскому поселению Трубчевского муниципального района</t>
  </si>
  <si>
    <t>Итого по Дятьковскому городскому поселению Дятьковского муниципального района</t>
  </si>
  <si>
    <t>Итого по Карачевскому городскому поселению Карачевского муниципального района</t>
  </si>
  <si>
    <t>Итого по Трубчевскому городскому поселению Трубчевского муниципального района</t>
  </si>
  <si>
    <t>Итого по Выгоничскому городскому поселению Выгоничского муниципального района</t>
  </si>
  <si>
    <t>Итого по Локотскому городскому поселению Брасовского муниципального района</t>
  </si>
  <si>
    <t>от "____"_______________ 2022 г. № ____________</t>
  </si>
  <si>
    <t>"О внесении изменений в региональную адресную программу "Переселение граждан из аварийного жилищного фонда на территории Брянской области" (2019-2023 годы)"</t>
  </si>
  <si>
    <t>Приложение 2 к региональной адресной программе "Переселение граждан из аварийного жилищного фонда на территории Брянской области» (2019 - 2023 годы)</t>
  </si>
  <si>
    <t xml:space="preserve">Приложение 1 к постановлению Правительства Брянской области 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</si>
</sst>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sz val="10"/>
      <color rgb="FF000000"/>
      <name val="Arial Cyr"/>
    </font>
    <font>
      <sz val="12"/>
      <color rgb="FF000000"/>
      <name val="Times New Roman"/>
    </font>
    <font>
      <sz val="16"/>
      <color rgb="FF000000"/>
      <name val="Times New Roman"/>
    </font>
    <font>
      <sz val="14"/>
      <color rgb="FF000000"/>
      <name val="Times New Roman"/>
    </font>
    <font>
      <sz val="18"/>
      <color rgb="FF000000"/>
      <name val="Times New Roman"/>
    </font>
    <font>
      <sz val="26"/>
      <color rgb="FF000000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Arial Cy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none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2" fillId="4" borderId="0" xfId="0" applyFont="1" applyFill="1"/>
    <xf numFmtId="0" fontId="1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tabSelected="1" view="pageBreakPreview" zoomScale="40" zoomScaleNormal="40" zoomScaleSheetLayoutView="40" workbookViewId="0">
      <selection activeCell="C19" sqref="C19"/>
    </sheetView>
  </sheetViews>
  <sheetFormatPr defaultRowHeight="15.75"/>
  <cols>
    <col min="1" max="1" width="10.42578125" style="2" customWidth="1"/>
    <col min="2" max="2" width="36.140625" style="2" customWidth="1"/>
    <col min="3" max="3" width="18" style="2" customWidth="1"/>
    <col min="4" max="4" width="27.5703125" style="2" customWidth="1"/>
    <col min="5" max="5" width="17.5703125" style="2" customWidth="1"/>
    <col min="6" max="6" width="17" style="2" customWidth="1"/>
    <col min="7" max="7" width="25.42578125" style="2" customWidth="1"/>
    <col min="8" max="9" width="22.5703125" style="2" customWidth="1"/>
    <col min="10" max="10" width="18.85546875" style="2" customWidth="1"/>
    <col min="11" max="12" width="22.5703125" style="2" customWidth="1"/>
    <col min="13" max="13" width="28.85546875" style="2" customWidth="1"/>
    <col min="14" max="14" width="15.28515625" style="2" customWidth="1"/>
    <col min="15" max="15" width="20.85546875" style="2" customWidth="1"/>
    <col min="16" max="16" width="25.5703125" style="2" customWidth="1"/>
    <col min="17" max="17" width="22" style="2" customWidth="1"/>
    <col min="18" max="18" width="26.5703125" style="2" customWidth="1"/>
    <col min="19" max="19" width="19" style="2" customWidth="1"/>
    <col min="20" max="20" width="24" style="2" customWidth="1"/>
    <col min="21" max="21" width="20.140625" style="2" customWidth="1"/>
    <col min="22" max="22" width="24.42578125" style="2" customWidth="1"/>
    <col min="23" max="23" width="18.28515625" style="2" customWidth="1"/>
    <col min="24" max="24" width="25.140625" style="2" customWidth="1"/>
    <col min="25" max="25" width="29.42578125" style="2" customWidth="1"/>
    <col min="26" max="26" width="18.140625" style="2" customWidth="1"/>
    <col min="27" max="27" width="20" style="2" customWidth="1"/>
    <col min="28" max="28" width="23" style="2" customWidth="1"/>
    <col min="29" max="29" width="14.42578125" style="2" customWidth="1"/>
    <col min="30" max="30" width="9.140625" style="1" customWidth="1"/>
  </cols>
  <sheetData>
    <row r="1" spans="1:30" s="24" customFormat="1" ht="33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33" t="s">
        <v>56</v>
      </c>
      <c r="V1" s="33"/>
      <c r="W1" s="33"/>
      <c r="X1" s="33"/>
      <c r="Y1" s="33"/>
      <c r="Z1" s="33"/>
      <c r="AA1" s="33"/>
      <c r="AB1" s="23"/>
    </row>
    <row r="2" spans="1:30" s="24" customFormat="1" ht="4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33" t="s">
        <v>53</v>
      </c>
      <c r="V2" s="33"/>
      <c r="W2" s="33"/>
      <c r="X2" s="33"/>
      <c r="Y2" s="33"/>
      <c r="Z2" s="33"/>
      <c r="AA2" s="33"/>
      <c r="AB2" s="23"/>
    </row>
    <row r="3" spans="1:30" s="24" customFormat="1" ht="108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34" t="s">
        <v>54</v>
      </c>
      <c r="V3" s="34"/>
      <c r="W3" s="34"/>
      <c r="X3" s="34"/>
      <c r="Y3" s="34"/>
      <c r="Z3" s="34"/>
      <c r="AA3" s="34"/>
      <c r="AB3" s="23"/>
    </row>
    <row r="4" spans="1:30" s="24" customFormat="1" ht="108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34" t="s">
        <v>55</v>
      </c>
      <c r="V4" s="34"/>
      <c r="W4" s="34"/>
      <c r="X4" s="34"/>
      <c r="Y4" s="34"/>
      <c r="Z4" s="34"/>
      <c r="AA4" s="34"/>
      <c r="AB4" s="23"/>
    </row>
    <row r="5" spans="1:30" s="24" customFormat="1" ht="18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5"/>
      <c r="AA5" s="25"/>
      <c r="AB5" s="25"/>
      <c r="AC5" s="25"/>
      <c r="AD5" s="23"/>
    </row>
    <row r="6" spans="1:30" ht="76.5" customHeight="1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</row>
    <row r="7" spans="1:30" ht="29.25" customHeight="1">
      <c r="A7" s="35" t="s">
        <v>1</v>
      </c>
      <c r="B7" s="35" t="s">
        <v>2</v>
      </c>
      <c r="C7" s="55" t="s">
        <v>3</v>
      </c>
      <c r="D7" s="26" t="s">
        <v>4</v>
      </c>
      <c r="E7" s="29" t="s">
        <v>5</v>
      </c>
      <c r="F7" s="39"/>
      <c r="G7" s="39"/>
      <c r="H7" s="39"/>
      <c r="I7" s="39"/>
      <c r="J7" s="39"/>
      <c r="K7" s="39"/>
      <c r="L7" s="39"/>
      <c r="M7" s="30"/>
      <c r="N7" s="57" t="s">
        <v>6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</row>
    <row r="8" spans="1:30" ht="48" customHeight="1">
      <c r="A8" s="36"/>
      <c r="B8" s="36"/>
      <c r="C8" s="56"/>
      <c r="D8" s="27"/>
      <c r="E8" s="35" t="s">
        <v>7</v>
      </c>
      <c r="F8" s="38" t="s">
        <v>8</v>
      </c>
      <c r="G8" s="38"/>
      <c r="H8" s="38"/>
      <c r="I8" s="38"/>
      <c r="J8" s="38"/>
      <c r="K8" s="38"/>
      <c r="L8" s="38"/>
      <c r="M8" s="38"/>
      <c r="N8" s="29" t="s">
        <v>7</v>
      </c>
      <c r="O8" s="39"/>
      <c r="P8" s="30"/>
      <c r="Q8" s="44" t="s">
        <v>8</v>
      </c>
      <c r="R8" s="45"/>
      <c r="S8" s="45"/>
      <c r="T8" s="45"/>
      <c r="U8" s="45"/>
      <c r="V8" s="45"/>
      <c r="W8" s="45"/>
      <c r="X8" s="45"/>
      <c r="Y8" s="45"/>
      <c r="Z8" s="46" t="s">
        <v>9</v>
      </c>
      <c r="AA8" s="46"/>
      <c r="AB8" s="46"/>
      <c r="AC8" s="46"/>
    </row>
    <row r="9" spans="1:30" ht="39.75" customHeight="1">
      <c r="A9" s="36"/>
      <c r="B9" s="36"/>
      <c r="C9" s="56"/>
      <c r="D9" s="27"/>
      <c r="E9" s="36"/>
      <c r="F9" s="29" t="s">
        <v>10</v>
      </c>
      <c r="G9" s="39"/>
      <c r="H9" s="39"/>
      <c r="I9" s="30"/>
      <c r="J9" s="29" t="s">
        <v>11</v>
      </c>
      <c r="K9" s="30"/>
      <c r="L9" s="35" t="s">
        <v>12</v>
      </c>
      <c r="M9" s="47" t="s">
        <v>13</v>
      </c>
      <c r="N9" s="40"/>
      <c r="O9" s="41"/>
      <c r="P9" s="42"/>
      <c r="Q9" s="29" t="s">
        <v>14</v>
      </c>
      <c r="R9" s="30"/>
      <c r="S9" s="37" t="s">
        <v>15</v>
      </c>
      <c r="T9" s="37"/>
      <c r="U9" s="37"/>
      <c r="V9" s="37"/>
      <c r="W9" s="40" t="s">
        <v>16</v>
      </c>
      <c r="X9" s="42"/>
      <c r="Y9" s="47" t="s">
        <v>17</v>
      </c>
      <c r="Z9" s="26" t="s">
        <v>18</v>
      </c>
      <c r="AA9" s="26" t="s">
        <v>19</v>
      </c>
      <c r="AB9" s="26" t="s">
        <v>20</v>
      </c>
      <c r="AC9" s="26" t="s">
        <v>21</v>
      </c>
    </row>
    <row r="10" spans="1:30" ht="34.5" customHeight="1">
      <c r="A10" s="36"/>
      <c r="B10" s="36"/>
      <c r="C10" s="56"/>
      <c r="D10" s="27"/>
      <c r="E10" s="36"/>
      <c r="F10" s="40"/>
      <c r="G10" s="41"/>
      <c r="H10" s="41"/>
      <c r="I10" s="42"/>
      <c r="J10" s="40"/>
      <c r="K10" s="42"/>
      <c r="L10" s="36"/>
      <c r="M10" s="48"/>
      <c r="N10" s="40"/>
      <c r="O10" s="41"/>
      <c r="P10" s="42"/>
      <c r="Q10" s="40"/>
      <c r="R10" s="42"/>
      <c r="S10" s="29" t="s">
        <v>22</v>
      </c>
      <c r="T10" s="30"/>
      <c r="U10" s="29" t="s">
        <v>23</v>
      </c>
      <c r="V10" s="30"/>
      <c r="W10" s="40"/>
      <c r="X10" s="42"/>
      <c r="Y10" s="48"/>
      <c r="Z10" s="27"/>
      <c r="AA10" s="27"/>
      <c r="AB10" s="27"/>
      <c r="AC10" s="27"/>
    </row>
    <row r="11" spans="1:30" ht="90.75" customHeight="1">
      <c r="A11" s="36"/>
      <c r="B11" s="36"/>
      <c r="C11" s="56"/>
      <c r="D11" s="27"/>
      <c r="E11" s="37"/>
      <c r="F11" s="31"/>
      <c r="G11" s="43"/>
      <c r="H11" s="43"/>
      <c r="I11" s="32"/>
      <c r="J11" s="31"/>
      <c r="K11" s="32"/>
      <c r="L11" s="37"/>
      <c r="M11" s="49"/>
      <c r="N11" s="31"/>
      <c r="O11" s="43"/>
      <c r="P11" s="32"/>
      <c r="Q11" s="31"/>
      <c r="R11" s="32"/>
      <c r="S11" s="31"/>
      <c r="T11" s="32"/>
      <c r="U11" s="31"/>
      <c r="V11" s="32"/>
      <c r="W11" s="31"/>
      <c r="X11" s="32"/>
      <c r="Y11" s="49"/>
      <c r="Z11" s="28"/>
      <c r="AA11" s="28"/>
      <c r="AB11" s="28"/>
      <c r="AC11" s="28"/>
    </row>
    <row r="12" spans="1:30" ht="210.75" customHeight="1">
      <c r="A12" s="36"/>
      <c r="B12" s="36"/>
      <c r="C12" s="56"/>
      <c r="D12" s="28"/>
      <c r="E12" s="8" t="s">
        <v>24</v>
      </c>
      <c r="F12" s="8" t="s">
        <v>24</v>
      </c>
      <c r="G12" s="8" t="s">
        <v>25</v>
      </c>
      <c r="H12" s="9" t="s">
        <v>26</v>
      </c>
      <c r="I12" s="9" t="s">
        <v>27</v>
      </c>
      <c r="J12" s="8" t="s">
        <v>24</v>
      </c>
      <c r="K12" s="9" t="s">
        <v>28</v>
      </c>
      <c r="L12" s="8" t="s">
        <v>24</v>
      </c>
      <c r="M12" s="10" t="s">
        <v>29</v>
      </c>
      <c r="N12" s="8" t="s">
        <v>24</v>
      </c>
      <c r="O12" s="8" t="s">
        <v>30</v>
      </c>
      <c r="P12" s="8" t="s">
        <v>29</v>
      </c>
      <c r="Q12" s="8" t="s">
        <v>30</v>
      </c>
      <c r="R12" s="8" t="s">
        <v>29</v>
      </c>
      <c r="S12" s="8" t="s">
        <v>30</v>
      </c>
      <c r="T12" s="8" t="s">
        <v>29</v>
      </c>
      <c r="U12" s="8" t="s">
        <v>30</v>
      </c>
      <c r="V12" s="8" t="s">
        <v>29</v>
      </c>
      <c r="W12" s="8" t="s">
        <v>30</v>
      </c>
      <c r="X12" s="8" t="s">
        <v>29</v>
      </c>
      <c r="Y12" s="10" t="s">
        <v>29</v>
      </c>
      <c r="Z12" s="9" t="s">
        <v>31</v>
      </c>
      <c r="AA12" s="9" t="s">
        <v>31</v>
      </c>
      <c r="AB12" s="9" t="s">
        <v>31</v>
      </c>
      <c r="AC12" s="9" t="s">
        <v>31</v>
      </c>
    </row>
    <row r="13" spans="1:30" ht="20.25" customHeight="1">
      <c r="A13" s="37"/>
      <c r="B13" s="37"/>
      <c r="C13" s="11" t="s">
        <v>32</v>
      </c>
      <c r="D13" s="12" t="s">
        <v>33</v>
      </c>
      <c r="E13" s="7" t="s">
        <v>32</v>
      </c>
      <c r="F13" s="7" t="s">
        <v>32</v>
      </c>
      <c r="G13" s="7" t="s">
        <v>33</v>
      </c>
      <c r="H13" s="12" t="s">
        <v>33</v>
      </c>
      <c r="I13" s="12" t="s">
        <v>33</v>
      </c>
      <c r="J13" s="7" t="s">
        <v>34</v>
      </c>
      <c r="K13" s="12" t="s">
        <v>33</v>
      </c>
      <c r="L13" s="11" t="s">
        <v>34</v>
      </c>
      <c r="M13" s="13" t="s">
        <v>33</v>
      </c>
      <c r="N13" s="11" t="s">
        <v>34</v>
      </c>
      <c r="O13" s="11" t="s">
        <v>34</v>
      </c>
      <c r="P13" s="7" t="s">
        <v>33</v>
      </c>
      <c r="Q13" s="4" t="s">
        <v>32</v>
      </c>
      <c r="R13" s="4" t="s">
        <v>33</v>
      </c>
      <c r="S13" s="4" t="s">
        <v>32</v>
      </c>
      <c r="T13" s="4" t="s">
        <v>33</v>
      </c>
      <c r="U13" s="11" t="s">
        <v>32</v>
      </c>
      <c r="V13" s="11" t="s">
        <v>33</v>
      </c>
      <c r="W13" s="11" t="s">
        <v>32</v>
      </c>
      <c r="X13" s="11" t="s">
        <v>33</v>
      </c>
      <c r="Y13" s="13" t="s">
        <v>33</v>
      </c>
      <c r="Z13" s="5" t="s">
        <v>32</v>
      </c>
      <c r="AA13" s="5" t="s">
        <v>32</v>
      </c>
      <c r="AB13" s="5" t="s">
        <v>32</v>
      </c>
      <c r="AC13" s="5" t="s">
        <v>32</v>
      </c>
    </row>
    <row r="14" spans="1:30" ht="20.25" customHeight="1">
      <c r="A14" s="21">
        <v>1</v>
      </c>
      <c r="B14" s="4">
        <v>2</v>
      </c>
      <c r="C14" s="4">
        <v>3</v>
      </c>
      <c r="D14" s="14">
        <v>4</v>
      </c>
      <c r="E14" s="4">
        <v>5</v>
      </c>
      <c r="F14" s="4">
        <v>6</v>
      </c>
      <c r="G14" s="4">
        <v>7</v>
      </c>
      <c r="H14" s="14">
        <v>8</v>
      </c>
      <c r="I14" s="14">
        <v>9</v>
      </c>
      <c r="J14" s="4">
        <v>10</v>
      </c>
      <c r="K14" s="14">
        <v>11</v>
      </c>
      <c r="L14" s="4">
        <v>12</v>
      </c>
      <c r="M14" s="6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13">
        <v>25</v>
      </c>
      <c r="Z14" s="14">
        <v>26</v>
      </c>
      <c r="AA14" s="14">
        <v>27</v>
      </c>
      <c r="AB14" s="14">
        <v>28</v>
      </c>
      <c r="AC14" s="14">
        <v>29</v>
      </c>
    </row>
    <row r="15" spans="1:30" ht="143.25" customHeight="1">
      <c r="A15" s="65"/>
      <c r="B15" s="64" t="s">
        <v>35</v>
      </c>
      <c r="C15" s="60">
        <f t="shared" ref="C15:AC15" si="0">SUM(C16,C22,C29,C35)</f>
        <v>25777.88</v>
      </c>
      <c r="D15" s="60">
        <f t="shared" si="0"/>
        <v>1190591540.3499999</v>
      </c>
      <c r="E15" s="60">
        <f t="shared" si="0"/>
        <v>19507.79</v>
      </c>
      <c r="F15" s="60">
        <f t="shared" si="0"/>
        <v>17927.82</v>
      </c>
      <c r="G15" s="60">
        <f t="shared" si="0"/>
        <v>572741337.04999995</v>
      </c>
      <c r="H15" s="61">
        <f t="shared" si="0"/>
        <v>0</v>
      </c>
      <c r="I15" s="61">
        <f t="shared" si="0"/>
        <v>0</v>
      </c>
      <c r="J15" s="60">
        <f t="shared" si="0"/>
        <v>331.92</v>
      </c>
      <c r="K15" s="61">
        <f t="shared" si="0"/>
        <v>4032303.3</v>
      </c>
      <c r="L15" s="60">
        <f t="shared" si="0"/>
        <v>1248.05</v>
      </c>
      <c r="M15" s="60">
        <f t="shared" si="0"/>
        <v>0</v>
      </c>
      <c r="N15" s="62">
        <f t="shared" si="0"/>
        <v>6270.09</v>
      </c>
      <c r="O15" s="62">
        <f t="shared" si="0"/>
        <v>8171.35</v>
      </c>
      <c r="P15" s="62">
        <f t="shared" si="0"/>
        <v>613817900</v>
      </c>
      <c r="Q15" s="62">
        <f t="shared" si="0"/>
        <v>6403.87</v>
      </c>
      <c r="R15" s="60">
        <f t="shared" si="0"/>
        <v>471896881.93000001</v>
      </c>
      <c r="S15" s="60">
        <f t="shared" si="0"/>
        <v>504.9</v>
      </c>
      <c r="T15" s="60">
        <f t="shared" si="0"/>
        <v>69065844.730000004</v>
      </c>
      <c r="U15" s="60">
        <f t="shared" si="0"/>
        <v>473.7</v>
      </c>
      <c r="V15" s="62">
        <f t="shared" si="0"/>
        <v>17035152.010000002</v>
      </c>
      <c r="W15" s="62">
        <f t="shared" si="0"/>
        <v>788.88</v>
      </c>
      <c r="X15" s="62">
        <f t="shared" si="0"/>
        <v>55820021.329999998</v>
      </c>
      <c r="Y15" s="62">
        <f t="shared" si="0"/>
        <v>0</v>
      </c>
      <c r="Z15" s="61">
        <f t="shared" si="0"/>
        <v>7672.45</v>
      </c>
      <c r="AA15" s="61">
        <f t="shared" si="0"/>
        <v>0</v>
      </c>
      <c r="AB15" s="63">
        <f t="shared" si="0"/>
        <v>0</v>
      </c>
      <c r="AC15" s="63">
        <f t="shared" si="0"/>
        <v>433.7</v>
      </c>
    </row>
    <row r="16" spans="1:30" ht="24.75" customHeight="1">
      <c r="A16" s="66"/>
      <c r="B16" s="64" t="s">
        <v>36</v>
      </c>
      <c r="C16" s="60">
        <f t="shared" ref="C16:AC16" si="1">SUM(C17:C21)</f>
        <v>2755.5</v>
      </c>
      <c r="D16" s="60">
        <f t="shared" si="1"/>
        <v>77262011.189999998</v>
      </c>
      <c r="E16" s="60">
        <f t="shared" si="1"/>
        <v>2468.1999999999998</v>
      </c>
      <c r="F16" s="60">
        <f t="shared" si="1"/>
        <v>2327.6</v>
      </c>
      <c r="G16" s="60">
        <f t="shared" si="1"/>
        <v>66765160.189999998</v>
      </c>
      <c r="H16" s="61">
        <f t="shared" si="1"/>
        <v>0</v>
      </c>
      <c r="I16" s="61">
        <f t="shared" si="1"/>
        <v>0</v>
      </c>
      <c r="J16" s="60">
        <f t="shared" si="1"/>
        <v>0</v>
      </c>
      <c r="K16" s="61">
        <f t="shared" si="1"/>
        <v>0</v>
      </c>
      <c r="L16" s="60">
        <f t="shared" si="1"/>
        <v>140.6</v>
      </c>
      <c r="M16" s="60">
        <f t="shared" si="1"/>
        <v>0</v>
      </c>
      <c r="N16" s="62">
        <f t="shared" si="1"/>
        <v>287.3</v>
      </c>
      <c r="O16" s="62">
        <f t="shared" si="1"/>
        <v>343.3</v>
      </c>
      <c r="P16" s="62">
        <f t="shared" si="1"/>
        <v>10496851</v>
      </c>
      <c r="Q16" s="62">
        <f t="shared" si="1"/>
        <v>0</v>
      </c>
      <c r="R16" s="60">
        <f t="shared" si="1"/>
        <v>0</v>
      </c>
      <c r="S16" s="60">
        <f t="shared" si="1"/>
        <v>0</v>
      </c>
      <c r="T16" s="60">
        <f t="shared" si="1"/>
        <v>0</v>
      </c>
      <c r="U16" s="60">
        <f t="shared" si="1"/>
        <v>264.2</v>
      </c>
      <c r="V16" s="62">
        <f t="shared" si="1"/>
        <v>8809234.5999999996</v>
      </c>
      <c r="W16" s="62">
        <f t="shared" si="1"/>
        <v>79.099999999999994</v>
      </c>
      <c r="X16" s="62">
        <f t="shared" si="1"/>
        <v>1687616.4</v>
      </c>
      <c r="Y16" s="62">
        <f t="shared" si="1"/>
        <v>0</v>
      </c>
      <c r="Z16" s="61">
        <f t="shared" si="1"/>
        <v>258.2</v>
      </c>
      <c r="AA16" s="61">
        <f t="shared" si="1"/>
        <v>0</v>
      </c>
      <c r="AB16" s="63">
        <f t="shared" si="1"/>
        <v>0</v>
      </c>
      <c r="AC16" s="63">
        <f t="shared" si="1"/>
        <v>85.1</v>
      </c>
    </row>
    <row r="17" spans="1:29" ht="46.5">
      <c r="A17" s="65">
        <v>1</v>
      </c>
      <c r="B17" s="64" t="s">
        <v>43</v>
      </c>
      <c r="C17" s="60">
        <v>1837.5</v>
      </c>
      <c r="D17" s="60">
        <f>G17+H17+I17+K17+M17+P17</f>
        <v>59157982.649999999</v>
      </c>
      <c r="E17" s="60">
        <f>F17+J17+L17</f>
        <v>1737.3</v>
      </c>
      <c r="F17" s="60">
        <v>1624.9</v>
      </c>
      <c r="G17" s="60">
        <v>54633798.850000001</v>
      </c>
      <c r="H17" s="61">
        <v>0</v>
      </c>
      <c r="I17" s="61">
        <v>0</v>
      </c>
      <c r="J17" s="60">
        <v>0</v>
      </c>
      <c r="K17" s="61">
        <v>0</v>
      </c>
      <c r="L17" s="60">
        <v>112.4</v>
      </c>
      <c r="M17" s="60">
        <v>0</v>
      </c>
      <c r="N17" s="60">
        <f>C17-E17</f>
        <v>100.2</v>
      </c>
      <c r="O17" s="60">
        <f>Q17+S17+U17+W17</f>
        <v>123.4</v>
      </c>
      <c r="P17" s="60">
        <f>R17+T17+V17+X17+Y17</f>
        <v>4524183.8</v>
      </c>
      <c r="Q17" s="60">
        <v>0</v>
      </c>
      <c r="R17" s="60">
        <v>0</v>
      </c>
      <c r="S17" s="60">
        <v>0</v>
      </c>
      <c r="T17" s="60">
        <v>0</v>
      </c>
      <c r="U17" s="60">
        <v>94.3</v>
      </c>
      <c r="V17" s="60">
        <v>3642235.8</v>
      </c>
      <c r="W17" s="60">
        <v>29.1</v>
      </c>
      <c r="X17" s="60">
        <v>881948</v>
      </c>
      <c r="Y17" s="60">
        <v>0</v>
      </c>
      <c r="Z17" s="61">
        <v>123.4</v>
      </c>
      <c r="AA17" s="61">
        <v>0</v>
      </c>
      <c r="AB17" s="61">
        <v>0</v>
      </c>
      <c r="AC17" s="61">
        <v>0</v>
      </c>
    </row>
    <row r="18" spans="1:29" ht="69.75">
      <c r="A18" s="65">
        <v>2</v>
      </c>
      <c r="B18" s="64" t="s">
        <v>44</v>
      </c>
      <c r="C18" s="60">
        <v>247.2</v>
      </c>
      <c r="D18" s="60">
        <f>G18+H18+I18+K18+M18+P18</f>
        <v>7661292.7999999998</v>
      </c>
      <c r="E18" s="60">
        <f>F18+J18+L18</f>
        <v>106.8</v>
      </c>
      <c r="F18" s="60">
        <v>106.8</v>
      </c>
      <c r="G18" s="60">
        <v>2494294</v>
      </c>
      <c r="H18" s="61">
        <v>0</v>
      </c>
      <c r="I18" s="61">
        <v>0</v>
      </c>
      <c r="J18" s="60">
        <v>0</v>
      </c>
      <c r="K18" s="61">
        <v>0</v>
      </c>
      <c r="L18" s="60">
        <v>0</v>
      </c>
      <c r="M18" s="60">
        <v>0</v>
      </c>
      <c r="N18" s="60">
        <f>C18-E18</f>
        <v>140.4</v>
      </c>
      <c r="O18" s="60">
        <f>Q18+S18+U18+W18</f>
        <v>169.9</v>
      </c>
      <c r="P18" s="60">
        <f>R18+T18+V18+X18+Y18</f>
        <v>5166998.8</v>
      </c>
      <c r="Q18" s="60">
        <v>0</v>
      </c>
      <c r="R18" s="60">
        <v>0</v>
      </c>
      <c r="S18" s="60">
        <v>0</v>
      </c>
      <c r="T18" s="60">
        <v>0</v>
      </c>
      <c r="U18" s="60">
        <v>169.9</v>
      </c>
      <c r="V18" s="60">
        <v>5166998.8</v>
      </c>
      <c r="W18" s="60">
        <v>0</v>
      </c>
      <c r="X18" s="60">
        <v>0</v>
      </c>
      <c r="Y18" s="60">
        <v>0</v>
      </c>
      <c r="Z18" s="61">
        <v>84.8</v>
      </c>
      <c r="AA18" s="61">
        <v>0</v>
      </c>
      <c r="AB18" s="61">
        <v>0</v>
      </c>
      <c r="AC18" s="61">
        <v>85.1</v>
      </c>
    </row>
    <row r="19" spans="1:29" ht="69.75">
      <c r="A19" s="65">
        <v>3</v>
      </c>
      <c r="B19" s="64" t="s">
        <v>45</v>
      </c>
      <c r="C19" s="60">
        <v>16</v>
      </c>
      <c r="D19" s="60">
        <f>G19+H19+I19+K19+M19+P19</f>
        <v>0</v>
      </c>
      <c r="E19" s="60">
        <f>F19+J19+L19</f>
        <v>16</v>
      </c>
      <c r="F19" s="60">
        <v>0</v>
      </c>
      <c r="G19" s="60">
        <v>0</v>
      </c>
      <c r="H19" s="61">
        <v>0</v>
      </c>
      <c r="I19" s="61">
        <v>0</v>
      </c>
      <c r="J19" s="60">
        <v>0</v>
      </c>
      <c r="K19" s="61">
        <v>0</v>
      </c>
      <c r="L19" s="60">
        <v>16</v>
      </c>
      <c r="M19" s="60">
        <v>0</v>
      </c>
      <c r="N19" s="60">
        <f>C19-E19</f>
        <v>0</v>
      </c>
      <c r="O19" s="60">
        <f>Q19+S19+U19+W19</f>
        <v>0</v>
      </c>
      <c r="P19" s="60">
        <f>R19+T19+V19+X19+Y19</f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1">
        <v>0</v>
      </c>
      <c r="AA19" s="61">
        <v>0</v>
      </c>
      <c r="AB19" s="61">
        <v>0</v>
      </c>
      <c r="AC19" s="61">
        <v>0</v>
      </c>
    </row>
    <row r="20" spans="1:29" ht="115.5" customHeight="1">
      <c r="A20" s="65">
        <v>4</v>
      </c>
      <c r="B20" s="64" t="s">
        <v>46</v>
      </c>
      <c r="C20" s="60">
        <v>12.2</v>
      </c>
      <c r="D20" s="60">
        <f>G20+H20+I20+K20+M20+P20</f>
        <v>0</v>
      </c>
      <c r="E20" s="60">
        <f>F20+J20+L20</f>
        <v>12.2</v>
      </c>
      <c r="F20" s="60">
        <v>0</v>
      </c>
      <c r="G20" s="60">
        <v>0</v>
      </c>
      <c r="H20" s="61">
        <v>0</v>
      </c>
      <c r="I20" s="61">
        <v>0</v>
      </c>
      <c r="J20" s="60">
        <v>0</v>
      </c>
      <c r="K20" s="61">
        <v>0</v>
      </c>
      <c r="L20" s="60">
        <v>12.2</v>
      </c>
      <c r="M20" s="60">
        <v>0</v>
      </c>
      <c r="N20" s="60">
        <f>C20-E20</f>
        <v>0</v>
      </c>
      <c r="O20" s="60">
        <f>Q20+S20+U20+W20</f>
        <v>0</v>
      </c>
      <c r="P20" s="60">
        <f>R20+T20+V20+X20+Y20</f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1">
        <v>0</v>
      </c>
      <c r="AA20" s="61">
        <v>0</v>
      </c>
      <c r="AB20" s="61">
        <v>0</v>
      </c>
      <c r="AC20" s="61">
        <v>0</v>
      </c>
    </row>
    <row r="21" spans="1:29" ht="135" customHeight="1">
      <c r="A21" s="65">
        <v>5</v>
      </c>
      <c r="B21" s="64" t="s">
        <v>47</v>
      </c>
      <c r="C21" s="60">
        <v>642.6</v>
      </c>
      <c r="D21" s="60">
        <f>G21+H21+I21+K21+M21+P21</f>
        <v>10442735.74</v>
      </c>
      <c r="E21" s="60">
        <f>F21+J21+L21</f>
        <v>595.9</v>
      </c>
      <c r="F21" s="60">
        <v>595.9</v>
      </c>
      <c r="G21" s="60">
        <v>9637067.3399999999</v>
      </c>
      <c r="H21" s="61">
        <v>0</v>
      </c>
      <c r="I21" s="61">
        <v>0</v>
      </c>
      <c r="J21" s="60">
        <v>0</v>
      </c>
      <c r="K21" s="61">
        <v>0</v>
      </c>
      <c r="L21" s="60">
        <v>0</v>
      </c>
      <c r="M21" s="60">
        <v>0</v>
      </c>
      <c r="N21" s="60">
        <f>C21-E21</f>
        <v>46.7</v>
      </c>
      <c r="O21" s="60">
        <f>Q21+S21+U21+W21</f>
        <v>50</v>
      </c>
      <c r="P21" s="60">
        <f>R21+T21+V21+X21+Y21</f>
        <v>805668.4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50</v>
      </c>
      <c r="X21" s="60">
        <v>805668.4</v>
      </c>
      <c r="Y21" s="60">
        <v>0</v>
      </c>
      <c r="Z21" s="61">
        <v>50</v>
      </c>
      <c r="AA21" s="61">
        <v>0</v>
      </c>
      <c r="AB21" s="61">
        <v>0</v>
      </c>
      <c r="AC21" s="61">
        <v>0</v>
      </c>
    </row>
    <row r="22" spans="1:29" ht="24.75" customHeight="1">
      <c r="A22" s="66"/>
      <c r="B22" s="64" t="s">
        <v>37</v>
      </c>
      <c r="C22" s="60">
        <f t="shared" ref="C22:AC22" si="2">SUM(C23:C28)</f>
        <v>5488.78</v>
      </c>
      <c r="D22" s="60">
        <f t="shared" si="2"/>
        <v>210069804.58000001</v>
      </c>
      <c r="E22" s="60">
        <f t="shared" si="2"/>
        <v>4740.68</v>
      </c>
      <c r="F22" s="60">
        <f t="shared" si="2"/>
        <v>3928.13</v>
      </c>
      <c r="G22" s="60">
        <f t="shared" si="2"/>
        <v>132073359.84999999</v>
      </c>
      <c r="H22" s="61">
        <f t="shared" si="2"/>
        <v>0</v>
      </c>
      <c r="I22" s="61">
        <f t="shared" si="2"/>
        <v>0</v>
      </c>
      <c r="J22" s="60">
        <f t="shared" si="2"/>
        <v>0</v>
      </c>
      <c r="K22" s="61">
        <f t="shared" si="2"/>
        <v>0</v>
      </c>
      <c r="L22" s="60">
        <f t="shared" si="2"/>
        <v>812.55</v>
      </c>
      <c r="M22" s="60">
        <f t="shared" si="2"/>
        <v>0</v>
      </c>
      <c r="N22" s="62">
        <f t="shared" si="2"/>
        <v>748.1</v>
      </c>
      <c r="O22" s="62">
        <f t="shared" si="2"/>
        <v>796.8</v>
      </c>
      <c r="P22" s="62">
        <f t="shared" si="2"/>
        <v>77996444.730000004</v>
      </c>
      <c r="Q22" s="62">
        <f t="shared" si="2"/>
        <v>0</v>
      </c>
      <c r="R22" s="60">
        <f t="shared" si="2"/>
        <v>0</v>
      </c>
      <c r="S22" s="60">
        <f t="shared" si="2"/>
        <v>504.9</v>
      </c>
      <c r="T22" s="60">
        <f t="shared" si="2"/>
        <v>69065844.730000004</v>
      </c>
      <c r="U22" s="60">
        <f t="shared" si="2"/>
        <v>0</v>
      </c>
      <c r="V22" s="62">
        <f t="shared" si="2"/>
        <v>0</v>
      </c>
      <c r="W22" s="62">
        <f t="shared" si="2"/>
        <v>291.89999999999998</v>
      </c>
      <c r="X22" s="62">
        <f t="shared" si="2"/>
        <v>8930600</v>
      </c>
      <c r="Y22" s="62">
        <f t="shared" si="2"/>
        <v>0</v>
      </c>
      <c r="Z22" s="61">
        <f t="shared" si="2"/>
        <v>246.8</v>
      </c>
      <c r="AA22" s="61">
        <f t="shared" si="2"/>
        <v>0</v>
      </c>
      <c r="AB22" s="63">
        <f t="shared" si="2"/>
        <v>0</v>
      </c>
      <c r="AC22" s="63">
        <f t="shared" si="2"/>
        <v>348.6</v>
      </c>
    </row>
    <row r="23" spans="1:29" ht="46.5">
      <c r="A23" s="65">
        <v>1</v>
      </c>
      <c r="B23" s="64" t="s">
        <v>43</v>
      </c>
      <c r="C23" s="60">
        <v>3032.7</v>
      </c>
      <c r="D23" s="60">
        <f t="shared" ref="D23:D28" si="3">G23+H23+I23+K23+M23+P23</f>
        <v>94466943.870000005</v>
      </c>
      <c r="E23" s="60">
        <f t="shared" ref="E23:E28" si="4">F23+J23+L23</f>
        <v>3032.7</v>
      </c>
      <c r="F23" s="60">
        <v>2392.5500000000002</v>
      </c>
      <c r="G23" s="60">
        <v>94466943.870000005</v>
      </c>
      <c r="H23" s="61">
        <v>0</v>
      </c>
      <c r="I23" s="61">
        <v>0</v>
      </c>
      <c r="J23" s="60">
        <v>0</v>
      </c>
      <c r="K23" s="61">
        <v>0</v>
      </c>
      <c r="L23" s="60">
        <v>640.15</v>
      </c>
      <c r="M23" s="60">
        <v>0</v>
      </c>
      <c r="N23" s="60">
        <f t="shared" ref="N23:N28" si="5">C23-E23</f>
        <v>-4.5474735088645998E-13</v>
      </c>
      <c r="O23" s="60">
        <f t="shared" ref="O23:O28" si="6">Q23+S23+U23+W23</f>
        <v>0</v>
      </c>
      <c r="P23" s="60">
        <f t="shared" ref="P23:P28" si="7">R23+T23+V23+X23+Y23</f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1">
        <v>0</v>
      </c>
      <c r="AA23" s="61">
        <v>0</v>
      </c>
      <c r="AB23" s="61">
        <v>0</v>
      </c>
      <c r="AC23" s="61">
        <v>0</v>
      </c>
    </row>
    <row r="24" spans="1:29" ht="69.75">
      <c r="A24" s="65">
        <v>2</v>
      </c>
      <c r="B24" s="64" t="s">
        <v>44</v>
      </c>
      <c r="C24" s="60">
        <v>1047.5</v>
      </c>
      <c r="D24" s="60">
        <f t="shared" si="3"/>
        <v>79876520.730000004</v>
      </c>
      <c r="E24" s="60">
        <f t="shared" si="4"/>
        <v>467</v>
      </c>
      <c r="F24" s="60">
        <v>294.60000000000002</v>
      </c>
      <c r="G24" s="60">
        <v>7040076</v>
      </c>
      <c r="H24" s="61">
        <v>0</v>
      </c>
      <c r="I24" s="61">
        <v>0</v>
      </c>
      <c r="J24" s="60">
        <v>0</v>
      </c>
      <c r="K24" s="61">
        <v>0</v>
      </c>
      <c r="L24" s="60">
        <v>172.4</v>
      </c>
      <c r="M24" s="60">
        <v>0</v>
      </c>
      <c r="N24" s="60">
        <f t="shared" si="5"/>
        <v>580.5</v>
      </c>
      <c r="O24" s="60">
        <f t="shared" si="6"/>
        <v>592.5</v>
      </c>
      <c r="P24" s="60">
        <f t="shared" si="7"/>
        <v>72836444.730000004</v>
      </c>
      <c r="Q24" s="60">
        <v>0</v>
      </c>
      <c r="R24" s="60">
        <v>0</v>
      </c>
      <c r="S24" s="60">
        <v>504.9</v>
      </c>
      <c r="T24" s="60">
        <v>69065844.730000004</v>
      </c>
      <c r="U24" s="60">
        <v>0</v>
      </c>
      <c r="V24" s="60">
        <v>0</v>
      </c>
      <c r="W24" s="60">
        <v>87.6</v>
      </c>
      <c r="X24" s="60">
        <v>3770600</v>
      </c>
      <c r="Y24" s="60">
        <v>0</v>
      </c>
      <c r="Z24" s="61">
        <v>87.6</v>
      </c>
      <c r="AA24" s="61">
        <v>0</v>
      </c>
      <c r="AB24" s="61">
        <v>0</v>
      </c>
      <c r="AC24" s="61">
        <v>303.5</v>
      </c>
    </row>
    <row r="25" spans="1:29" ht="141.75" customHeight="1">
      <c r="A25" s="65">
        <v>3</v>
      </c>
      <c r="B25" s="64" t="s">
        <v>48</v>
      </c>
      <c r="C25" s="60">
        <v>531.1</v>
      </c>
      <c r="D25" s="60">
        <f t="shared" si="3"/>
        <v>13521000</v>
      </c>
      <c r="E25" s="60">
        <f t="shared" si="4"/>
        <v>407.6</v>
      </c>
      <c r="F25" s="60">
        <v>407.6</v>
      </c>
      <c r="G25" s="60">
        <v>9661000</v>
      </c>
      <c r="H25" s="61">
        <v>0</v>
      </c>
      <c r="I25" s="61">
        <v>0</v>
      </c>
      <c r="J25" s="60">
        <v>0</v>
      </c>
      <c r="K25" s="61">
        <v>0</v>
      </c>
      <c r="L25" s="60">
        <v>0</v>
      </c>
      <c r="M25" s="60">
        <v>0</v>
      </c>
      <c r="N25" s="60">
        <f t="shared" si="5"/>
        <v>123.5</v>
      </c>
      <c r="O25" s="60">
        <f t="shared" si="6"/>
        <v>156.80000000000001</v>
      </c>
      <c r="P25" s="60">
        <f t="shared" si="7"/>
        <v>3860000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156.80000000000001</v>
      </c>
      <c r="X25" s="60">
        <v>3860000</v>
      </c>
      <c r="Y25" s="60">
        <v>0</v>
      </c>
      <c r="Z25" s="61">
        <v>111.7</v>
      </c>
      <c r="AA25" s="61">
        <v>0</v>
      </c>
      <c r="AB25" s="61">
        <v>0</v>
      </c>
      <c r="AC25" s="61">
        <v>45.1</v>
      </c>
    </row>
    <row r="26" spans="1:29" ht="138" customHeight="1">
      <c r="A26" s="65">
        <v>4</v>
      </c>
      <c r="B26" s="64" t="s">
        <v>49</v>
      </c>
      <c r="C26" s="60">
        <v>327.3</v>
      </c>
      <c r="D26" s="60">
        <f t="shared" si="3"/>
        <v>7758396.4800000004</v>
      </c>
      <c r="E26" s="60">
        <f t="shared" si="4"/>
        <v>283.2</v>
      </c>
      <c r="F26" s="60">
        <v>283.2</v>
      </c>
      <c r="G26" s="60">
        <v>6458396.4800000004</v>
      </c>
      <c r="H26" s="61">
        <v>0</v>
      </c>
      <c r="I26" s="61">
        <v>0</v>
      </c>
      <c r="J26" s="60">
        <v>0</v>
      </c>
      <c r="K26" s="61">
        <v>0</v>
      </c>
      <c r="L26" s="60">
        <v>0</v>
      </c>
      <c r="M26" s="60">
        <v>0</v>
      </c>
      <c r="N26" s="60">
        <f t="shared" si="5"/>
        <v>44.1</v>
      </c>
      <c r="O26" s="60">
        <f t="shared" si="6"/>
        <v>47.5</v>
      </c>
      <c r="P26" s="60">
        <f t="shared" si="7"/>
        <v>1300000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47.5</v>
      </c>
      <c r="X26" s="60">
        <v>1300000</v>
      </c>
      <c r="Y26" s="60">
        <v>0</v>
      </c>
      <c r="Z26" s="61">
        <v>47.5</v>
      </c>
      <c r="AA26" s="61">
        <v>0</v>
      </c>
      <c r="AB26" s="61">
        <v>0</v>
      </c>
      <c r="AC26" s="61">
        <v>0</v>
      </c>
    </row>
    <row r="27" spans="1:29" ht="144.75" customHeight="1">
      <c r="A27" s="65">
        <v>5</v>
      </c>
      <c r="B27" s="64" t="s">
        <v>47</v>
      </c>
      <c r="C27" s="60">
        <v>90.56</v>
      </c>
      <c r="D27" s="60">
        <f t="shared" si="3"/>
        <v>1543000.13</v>
      </c>
      <c r="E27" s="60">
        <f t="shared" si="4"/>
        <v>90.56</v>
      </c>
      <c r="F27" s="60">
        <v>90.56</v>
      </c>
      <c r="G27" s="60">
        <v>1543000.13</v>
      </c>
      <c r="H27" s="61">
        <v>0</v>
      </c>
      <c r="I27" s="61">
        <v>0</v>
      </c>
      <c r="J27" s="60">
        <v>0</v>
      </c>
      <c r="K27" s="61">
        <v>0</v>
      </c>
      <c r="L27" s="60">
        <v>0</v>
      </c>
      <c r="M27" s="60">
        <v>0</v>
      </c>
      <c r="N27" s="60">
        <f t="shared" si="5"/>
        <v>0</v>
      </c>
      <c r="O27" s="60">
        <f t="shared" si="6"/>
        <v>0</v>
      </c>
      <c r="P27" s="60">
        <f t="shared" si="7"/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1">
        <v>0</v>
      </c>
      <c r="AA27" s="61">
        <v>0</v>
      </c>
      <c r="AB27" s="61">
        <v>0</v>
      </c>
      <c r="AC27" s="61">
        <v>0</v>
      </c>
    </row>
    <row r="28" spans="1:29" ht="138" customHeight="1">
      <c r="A28" s="65">
        <v>6</v>
      </c>
      <c r="B28" s="64" t="s">
        <v>50</v>
      </c>
      <c r="C28" s="60">
        <v>459.62</v>
      </c>
      <c r="D28" s="60">
        <f t="shared" si="3"/>
        <v>12903943.369999999</v>
      </c>
      <c r="E28" s="60">
        <f t="shared" si="4"/>
        <v>459.62</v>
      </c>
      <c r="F28" s="60">
        <v>459.62</v>
      </c>
      <c r="G28" s="60">
        <v>12903943.369999999</v>
      </c>
      <c r="H28" s="61">
        <v>0</v>
      </c>
      <c r="I28" s="61">
        <v>0</v>
      </c>
      <c r="J28" s="60">
        <v>0</v>
      </c>
      <c r="K28" s="61">
        <v>0</v>
      </c>
      <c r="L28" s="60">
        <v>0</v>
      </c>
      <c r="M28" s="60">
        <v>0</v>
      </c>
      <c r="N28" s="60">
        <f t="shared" si="5"/>
        <v>0</v>
      </c>
      <c r="O28" s="60">
        <f t="shared" si="6"/>
        <v>0</v>
      </c>
      <c r="P28" s="60">
        <f t="shared" si="7"/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1">
        <v>0</v>
      </c>
      <c r="AA28" s="61">
        <v>0</v>
      </c>
      <c r="AB28" s="61">
        <v>0</v>
      </c>
      <c r="AC28" s="61">
        <v>0</v>
      </c>
    </row>
    <row r="29" spans="1:29" ht="24.75" customHeight="1">
      <c r="A29" s="66"/>
      <c r="B29" s="64" t="s">
        <v>38</v>
      </c>
      <c r="C29" s="60">
        <f t="shared" ref="C29:AC29" si="8">SUM(C30:C34)</f>
        <v>2002.9</v>
      </c>
      <c r="D29" s="60">
        <f t="shared" si="8"/>
        <v>60995351.759999998</v>
      </c>
      <c r="E29" s="60">
        <f t="shared" si="8"/>
        <v>1955.8</v>
      </c>
      <c r="F29" s="60">
        <f t="shared" si="8"/>
        <v>1797.1</v>
      </c>
      <c r="G29" s="60">
        <f t="shared" si="8"/>
        <v>59142244.159999996</v>
      </c>
      <c r="H29" s="61">
        <f t="shared" si="8"/>
        <v>0</v>
      </c>
      <c r="I29" s="61">
        <f t="shared" si="8"/>
        <v>0</v>
      </c>
      <c r="J29" s="60">
        <f t="shared" si="8"/>
        <v>0</v>
      </c>
      <c r="K29" s="61">
        <f t="shared" si="8"/>
        <v>0</v>
      </c>
      <c r="L29" s="60">
        <f t="shared" si="8"/>
        <v>158.69999999999999</v>
      </c>
      <c r="M29" s="60">
        <f t="shared" si="8"/>
        <v>0</v>
      </c>
      <c r="N29" s="62">
        <f t="shared" si="8"/>
        <v>47.1</v>
      </c>
      <c r="O29" s="62">
        <f t="shared" si="8"/>
        <v>75.2</v>
      </c>
      <c r="P29" s="62">
        <f t="shared" si="8"/>
        <v>1853107.6</v>
      </c>
      <c r="Q29" s="62">
        <f t="shared" si="8"/>
        <v>0</v>
      </c>
      <c r="R29" s="60">
        <f t="shared" si="8"/>
        <v>0</v>
      </c>
      <c r="S29" s="60">
        <f t="shared" si="8"/>
        <v>0</v>
      </c>
      <c r="T29" s="60">
        <f t="shared" si="8"/>
        <v>0</v>
      </c>
      <c r="U29" s="60">
        <f t="shared" si="8"/>
        <v>0</v>
      </c>
      <c r="V29" s="62">
        <f t="shared" si="8"/>
        <v>0</v>
      </c>
      <c r="W29" s="62">
        <f t="shared" si="8"/>
        <v>75.2</v>
      </c>
      <c r="X29" s="62">
        <f t="shared" si="8"/>
        <v>1853107.6</v>
      </c>
      <c r="Y29" s="62">
        <f t="shared" si="8"/>
        <v>0</v>
      </c>
      <c r="Z29" s="61">
        <f t="shared" si="8"/>
        <v>75.2</v>
      </c>
      <c r="AA29" s="61">
        <f t="shared" si="8"/>
        <v>0</v>
      </c>
      <c r="AB29" s="63">
        <f t="shared" si="8"/>
        <v>0</v>
      </c>
      <c r="AC29" s="63">
        <f t="shared" si="8"/>
        <v>0</v>
      </c>
    </row>
    <row r="30" spans="1:29" ht="141.75" customHeight="1">
      <c r="A30" s="65">
        <v>1</v>
      </c>
      <c r="B30" s="64" t="s">
        <v>51</v>
      </c>
      <c r="C30" s="60">
        <v>743</v>
      </c>
      <c r="D30" s="60">
        <f>G30+H30+I30+K30+M30+P30</f>
        <v>22596116</v>
      </c>
      <c r="E30" s="60">
        <f>F30+J30+L30</f>
        <v>711.9</v>
      </c>
      <c r="F30" s="60">
        <v>711.9</v>
      </c>
      <c r="G30" s="60">
        <v>21613808.399999999</v>
      </c>
      <c r="H30" s="61">
        <v>0</v>
      </c>
      <c r="I30" s="61">
        <v>0</v>
      </c>
      <c r="J30" s="60">
        <v>0</v>
      </c>
      <c r="K30" s="61">
        <v>0</v>
      </c>
      <c r="L30" s="60">
        <v>0</v>
      </c>
      <c r="M30" s="60">
        <v>0</v>
      </c>
      <c r="N30" s="60">
        <f>C30-E30</f>
        <v>31.1</v>
      </c>
      <c r="O30" s="60">
        <f>Q30+S30+U30+W30</f>
        <v>37.1</v>
      </c>
      <c r="P30" s="60">
        <f>R30+T30+V30+X30+Y30</f>
        <v>982307.6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37.1</v>
      </c>
      <c r="X30" s="60">
        <v>982307.6</v>
      </c>
      <c r="Y30" s="60">
        <v>0</v>
      </c>
      <c r="Z30" s="61">
        <v>37.1</v>
      </c>
      <c r="AA30" s="61">
        <v>0</v>
      </c>
      <c r="AB30" s="61">
        <v>0</v>
      </c>
      <c r="AC30" s="61">
        <v>0</v>
      </c>
    </row>
    <row r="31" spans="1:29" ht="46.5">
      <c r="A31" s="65">
        <v>2</v>
      </c>
      <c r="B31" s="64" t="s">
        <v>43</v>
      </c>
      <c r="C31" s="60">
        <v>813.3</v>
      </c>
      <c r="D31" s="60">
        <f>G31+H31+I31+K31+M31+P31</f>
        <v>29130387.760000002</v>
      </c>
      <c r="E31" s="60">
        <f>F31+J31+L31</f>
        <v>813.3</v>
      </c>
      <c r="F31" s="60">
        <v>670.6</v>
      </c>
      <c r="G31" s="60">
        <v>29130387.760000002</v>
      </c>
      <c r="H31" s="61">
        <v>0</v>
      </c>
      <c r="I31" s="61">
        <v>0</v>
      </c>
      <c r="J31" s="60">
        <v>0</v>
      </c>
      <c r="K31" s="61">
        <v>0</v>
      </c>
      <c r="L31" s="60">
        <v>142.69999999999999</v>
      </c>
      <c r="M31" s="60">
        <v>0</v>
      </c>
      <c r="N31" s="60">
        <f>C31-E31</f>
        <v>0</v>
      </c>
      <c r="O31" s="60">
        <f>Q31+S31+U31+W31</f>
        <v>0</v>
      </c>
      <c r="P31" s="60">
        <f>R31+T31+V31+X31+Y31</f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1">
        <v>0</v>
      </c>
      <c r="AA31" s="61">
        <v>0</v>
      </c>
      <c r="AB31" s="61">
        <v>0</v>
      </c>
      <c r="AC31" s="61">
        <v>0</v>
      </c>
    </row>
    <row r="32" spans="1:29" ht="69.75">
      <c r="A32" s="65">
        <v>3</v>
      </c>
      <c r="B32" s="64" t="s">
        <v>45</v>
      </c>
      <c r="C32" s="60">
        <v>32</v>
      </c>
      <c r="D32" s="60">
        <f>G32+H32+I32+K32+M32+P32</f>
        <v>870800</v>
      </c>
      <c r="E32" s="60">
        <f>F32+J32+L32</f>
        <v>16</v>
      </c>
      <c r="F32" s="60">
        <v>0</v>
      </c>
      <c r="G32" s="60">
        <v>0</v>
      </c>
      <c r="H32" s="61">
        <v>0</v>
      </c>
      <c r="I32" s="61">
        <v>0</v>
      </c>
      <c r="J32" s="60">
        <v>0</v>
      </c>
      <c r="K32" s="61">
        <v>0</v>
      </c>
      <c r="L32" s="60">
        <v>16</v>
      </c>
      <c r="M32" s="60">
        <v>0</v>
      </c>
      <c r="N32" s="60">
        <f>C32-E32</f>
        <v>16</v>
      </c>
      <c r="O32" s="60">
        <f>Q32+S32+U32+W32</f>
        <v>38.1</v>
      </c>
      <c r="P32" s="60">
        <f>R32+T32+V32+X32+Y32</f>
        <v>870800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38.1</v>
      </c>
      <c r="X32" s="60">
        <v>870800</v>
      </c>
      <c r="Y32" s="60">
        <v>0</v>
      </c>
      <c r="Z32" s="61">
        <v>38.1</v>
      </c>
      <c r="AA32" s="61">
        <v>0</v>
      </c>
      <c r="AB32" s="61">
        <v>0</v>
      </c>
      <c r="AC32" s="61">
        <v>0</v>
      </c>
    </row>
    <row r="33" spans="1:30" ht="127.5" customHeight="1">
      <c r="A33" s="65">
        <v>4</v>
      </c>
      <c r="B33" s="64" t="s">
        <v>47</v>
      </c>
      <c r="C33" s="60">
        <v>368.6</v>
      </c>
      <c r="D33" s="60">
        <f>G33+H33+I33+K33+M33+P33</f>
        <v>6865151</v>
      </c>
      <c r="E33" s="60">
        <f>F33+J33+L33</f>
        <v>368.6</v>
      </c>
      <c r="F33" s="60">
        <v>368.6</v>
      </c>
      <c r="G33" s="60">
        <v>6865151</v>
      </c>
      <c r="H33" s="61">
        <v>0</v>
      </c>
      <c r="I33" s="61">
        <v>0</v>
      </c>
      <c r="J33" s="60">
        <v>0</v>
      </c>
      <c r="K33" s="61">
        <v>0</v>
      </c>
      <c r="L33" s="60">
        <v>0</v>
      </c>
      <c r="M33" s="60">
        <v>0</v>
      </c>
      <c r="N33" s="60">
        <f>C33-E33</f>
        <v>0</v>
      </c>
      <c r="O33" s="60">
        <f>Q33+S33+U33+W33</f>
        <v>0</v>
      </c>
      <c r="P33" s="60">
        <f>R33+T33+V33+X33+Y33</f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1">
        <v>0</v>
      </c>
      <c r="AA33" s="61">
        <v>0</v>
      </c>
      <c r="AB33" s="61">
        <v>0</v>
      </c>
      <c r="AC33" s="61">
        <v>0</v>
      </c>
    </row>
    <row r="34" spans="1:30" ht="133.5" customHeight="1">
      <c r="A34" s="65">
        <v>5</v>
      </c>
      <c r="B34" s="64" t="s">
        <v>50</v>
      </c>
      <c r="C34" s="60">
        <v>46</v>
      </c>
      <c r="D34" s="60">
        <f>G34+H34+I34+K34+M34+P34</f>
        <v>1532897</v>
      </c>
      <c r="E34" s="60">
        <f>F34+J34+L34</f>
        <v>46</v>
      </c>
      <c r="F34" s="60">
        <v>46</v>
      </c>
      <c r="G34" s="60">
        <v>1532897</v>
      </c>
      <c r="H34" s="61">
        <v>0</v>
      </c>
      <c r="I34" s="61">
        <v>0</v>
      </c>
      <c r="J34" s="60">
        <v>0</v>
      </c>
      <c r="K34" s="61">
        <v>0</v>
      </c>
      <c r="L34" s="60">
        <v>0</v>
      </c>
      <c r="M34" s="60">
        <v>0</v>
      </c>
      <c r="N34" s="60">
        <f>C34-E34</f>
        <v>0</v>
      </c>
      <c r="O34" s="60">
        <f>Q34+S34+U34+W34</f>
        <v>0</v>
      </c>
      <c r="P34" s="60">
        <f>R34+T34+V34+X34+Y34</f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1">
        <v>0</v>
      </c>
      <c r="AA34" s="61">
        <v>0</v>
      </c>
      <c r="AB34" s="61">
        <v>0</v>
      </c>
      <c r="AC34" s="61">
        <v>0</v>
      </c>
    </row>
    <row r="35" spans="1:30" ht="24.75" customHeight="1">
      <c r="A35" s="66"/>
      <c r="B35" s="64" t="s">
        <v>39</v>
      </c>
      <c r="C35" s="60">
        <f t="shared" ref="C35:AC35" si="9">SUM(C36:C40)</f>
        <v>15530.7</v>
      </c>
      <c r="D35" s="60">
        <f t="shared" si="9"/>
        <v>842264372.82000005</v>
      </c>
      <c r="E35" s="60">
        <f t="shared" si="9"/>
        <v>10343.11</v>
      </c>
      <c r="F35" s="60">
        <f t="shared" si="9"/>
        <v>9874.99</v>
      </c>
      <c r="G35" s="60">
        <f t="shared" si="9"/>
        <v>314760572.85000002</v>
      </c>
      <c r="H35" s="61">
        <f t="shared" si="9"/>
        <v>0</v>
      </c>
      <c r="I35" s="61">
        <f t="shared" si="9"/>
        <v>0</v>
      </c>
      <c r="J35" s="60">
        <f t="shared" si="9"/>
        <v>331.92</v>
      </c>
      <c r="K35" s="61">
        <f t="shared" si="9"/>
        <v>4032303.3</v>
      </c>
      <c r="L35" s="60">
        <f t="shared" si="9"/>
        <v>136.19999999999999</v>
      </c>
      <c r="M35" s="60">
        <f t="shared" si="9"/>
        <v>0</v>
      </c>
      <c r="N35" s="62">
        <f t="shared" si="9"/>
        <v>5187.59</v>
      </c>
      <c r="O35" s="62">
        <f t="shared" si="9"/>
        <v>6956.05</v>
      </c>
      <c r="P35" s="62">
        <f t="shared" si="9"/>
        <v>523471496.67000002</v>
      </c>
      <c r="Q35" s="62">
        <f t="shared" si="9"/>
        <v>6403.87</v>
      </c>
      <c r="R35" s="60">
        <f t="shared" si="9"/>
        <v>471896881.93000001</v>
      </c>
      <c r="S35" s="60">
        <f t="shared" si="9"/>
        <v>0</v>
      </c>
      <c r="T35" s="60">
        <f t="shared" si="9"/>
        <v>0</v>
      </c>
      <c r="U35" s="60">
        <f t="shared" si="9"/>
        <v>209.5</v>
      </c>
      <c r="V35" s="62">
        <f t="shared" si="9"/>
        <v>8225917.4100000001</v>
      </c>
      <c r="W35" s="62">
        <f t="shared" si="9"/>
        <v>342.68</v>
      </c>
      <c r="X35" s="62">
        <f t="shared" si="9"/>
        <v>43348697.329999998</v>
      </c>
      <c r="Y35" s="62">
        <f t="shared" si="9"/>
        <v>0</v>
      </c>
      <c r="Z35" s="61">
        <f t="shared" si="9"/>
        <v>7092.25</v>
      </c>
      <c r="AA35" s="61">
        <f t="shared" si="9"/>
        <v>0</v>
      </c>
      <c r="AB35" s="63">
        <f t="shared" si="9"/>
        <v>0</v>
      </c>
      <c r="AC35" s="63">
        <f t="shared" si="9"/>
        <v>0</v>
      </c>
    </row>
    <row r="36" spans="1:30" ht="162.75">
      <c r="A36" s="65">
        <v>1</v>
      </c>
      <c r="B36" s="64" t="s">
        <v>52</v>
      </c>
      <c r="C36" s="60">
        <v>231.1</v>
      </c>
      <c r="D36" s="60">
        <f>G36+H36+I36+K36+M36+P36</f>
        <v>9074031.0399999991</v>
      </c>
      <c r="E36" s="60">
        <f>F36+J36+L36</f>
        <v>21.6</v>
      </c>
      <c r="F36" s="60">
        <v>21.6</v>
      </c>
      <c r="G36" s="60">
        <v>848113.63</v>
      </c>
      <c r="H36" s="61">
        <v>0</v>
      </c>
      <c r="I36" s="61">
        <v>0</v>
      </c>
      <c r="J36" s="60">
        <v>0</v>
      </c>
      <c r="K36" s="61">
        <v>0</v>
      </c>
      <c r="L36" s="60">
        <v>0</v>
      </c>
      <c r="M36" s="60">
        <v>0</v>
      </c>
      <c r="N36" s="60">
        <f>C36-E36</f>
        <v>209.5</v>
      </c>
      <c r="O36" s="60">
        <f>Q36+S36+U36+W36</f>
        <v>209.5</v>
      </c>
      <c r="P36" s="60">
        <f>R36+T36+V36+X36+Y36</f>
        <v>8225917.4100000001</v>
      </c>
      <c r="Q36" s="60">
        <v>0</v>
      </c>
      <c r="R36" s="60">
        <v>0</v>
      </c>
      <c r="S36" s="60">
        <v>0</v>
      </c>
      <c r="T36" s="60">
        <v>0</v>
      </c>
      <c r="U36" s="60">
        <v>209.5</v>
      </c>
      <c r="V36" s="60">
        <v>8225917.4100000001</v>
      </c>
      <c r="W36" s="60">
        <v>0</v>
      </c>
      <c r="X36" s="60">
        <v>0</v>
      </c>
      <c r="Y36" s="60">
        <v>0</v>
      </c>
      <c r="Z36" s="61">
        <v>209.5</v>
      </c>
      <c r="AA36" s="61">
        <v>0</v>
      </c>
      <c r="AB36" s="61">
        <v>0</v>
      </c>
      <c r="AC36" s="61">
        <v>0</v>
      </c>
    </row>
    <row r="37" spans="1:30" ht="46.5">
      <c r="A37" s="65">
        <v>2</v>
      </c>
      <c r="B37" s="64" t="s">
        <v>43</v>
      </c>
      <c r="C37" s="60">
        <v>11389.95</v>
      </c>
      <c r="D37" s="60">
        <f>G37+H37+I37+K37+M37+P37</f>
        <v>685127475.52999997</v>
      </c>
      <c r="E37" s="60">
        <f>F37+J37+L37</f>
        <v>6754.54</v>
      </c>
      <c r="F37" s="60">
        <v>6422.62</v>
      </c>
      <c r="G37" s="60">
        <v>209198290.30000001</v>
      </c>
      <c r="H37" s="61">
        <v>0</v>
      </c>
      <c r="I37" s="61">
        <v>0</v>
      </c>
      <c r="J37" s="60">
        <v>331.92</v>
      </c>
      <c r="K37" s="61">
        <v>4032303.3</v>
      </c>
      <c r="L37" s="60">
        <v>0</v>
      </c>
      <c r="M37" s="60">
        <v>0</v>
      </c>
      <c r="N37" s="60">
        <f>C37-E37</f>
        <v>4635.41</v>
      </c>
      <c r="O37" s="60">
        <f>Q37+S37+U37+W37</f>
        <v>6403.87</v>
      </c>
      <c r="P37" s="60">
        <f>R37+T37+V37+X37+Y37</f>
        <v>471896881.93000001</v>
      </c>
      <c r="Q37" s="60">
        <v>6403.87</v>
      </c>
      <c r="R37" s="60">
        <v>471896881.93000001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1">
        <v>6403.87</v>
      </c>
      <c r="AA37" s="61">
        <v>0</v>
      </c>
      <c r="AB37" s="61">
        <v>0</v>
      </c>
      <c r="AC37" s="61">
        <v>0</v>
      </c>
    </row>
    <row r="38" spans="1:30" ht="69.75">
      <c r="A38" s="65">
        <v>3</v>
      </c>
      <c r="B38" s="64" t="s">
        <v>44</v>
      </c>
      <c r="C38" s="60">
        <v>3442.9</v>
      </c>
      <c r="D38" s="60">
        <f>G38+H38+I38+K38+M38+P38</f>
        <v>138629699.58000001</v>
      </c>
      <c r="E38" s="60">
        <f>F38+J38+L38</f>
        <v>3112.6</v>
      </c>
      <c r="F38" s="60">
        <v>2976.4</v>
      </c>
      <c r="G38" s="60">
        <v>96257668.920000002</v>
      </c>
      <c r="H38" s="61">
        <v>0</v>
      </c>
      <c r="I38" s="61">
        <v>0</v>
      </c>
      <c r="J38" s="60">
        <v>0</v>
      </c>
      <c r="K38" s="61">
        <v>0</v>
      </c>
      <c r="L38" s="60">
        <v>136.19999999999999</v>
      </c>
      <c r="M38" s="60">
        <v>0</v>
      </c>
      <c r="N38" s="60">
        <f>C38-E38</f>
        <v>330.3</v>
      </c>
      <c r="O38" s="60">
        <f>Q38+S38+U38+W38</f>
        <v>330.3</v>
      </c>
      <c r="P38" s="60">
        <f>R38+T38+V38+X38+Y38</f>
        <v>42372030.659999996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330.3</v>
      </c>
      <c r="X38" s="60">
        <v>42372030.659999996</v>
      </c>
      <c r="Y38" s="60">
        <v>0</v>
      </c>
      <c r="Z38" s="61">
        <v>466.5</v>
      </c>
      <c r="AA38" s="61">
        <v>0</v>
      </c>
      <c r="AB38" s="61">
        <v>0</v>
      </c>
      <c r="AC38" s="61">
        <v>0</v>
      </c>
    </row>
    <row r="39" spans="1:30" ht="113.25" customHeight="1">
      <c r="A39" s="65">
        <v>4</v>
      </c>
      <c r="B39" s="64" t="s">
        <v>46</v>
      </c>
      <c r="C39" s="60">
        <v>96.38</v>
      </c>
      <c r="D39" s="60">
        <f>G39+H39+I39+K39+M39+P39</f>
        <v>2885317.67</v>
      </c>
      <c r="E39" s="60">
        <f>F39+J39+L39</f>
        <v>84</v>
      </c>
      <c r="F39" s="60">
        <v>84</v>
      </c>
      <c r="G39" s="60">
        <v>1908651</v>
      </c>
      <c r="H39" s="61">
        <v>0</v>
      </c>
      <c r="I39" s="61">
        <v>0</v>
      </c>
      <c r="J39" s="60">
        <v>0</v>
      </c>
      <c r="K39" s="61">
        <v>0</v>
      </c>
      <c r="L39" s="60">
        <v>0</v>
      </c>
      <c r="M39" s="60">
        <v>0</v>
      </c>
      <c r="N39" s="60">
        <f>C39-E39</f>
        <v>12.38</v>
      </c>
      <c r="O39" s="60">
        <f>Q39+S39+U39+W39</f>
        <v>12.38</v>
      </c>
      <c r="P39" s="60">
        <f>R39+T39+V39+X39+Y39</f>
        <v>976666.67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12.38</v>
      </c>
      <c r="X39" s="60">
        <v>976666.67</v>
      </c>
      <c r="Y39" s="60">
        <v>0</v>
      </c>
      <c r="Z39" s="61">
        <v>12.38</v>
      </c>
      <c r="AA39" s="61">
        <v>0</v>
      </c>
      <c r="AB39" s="61">
        <v>0</v>
      </c>
      <c r="AC39" s="61">
        <v>0</v>
      </c>
    </row>
    <row r="40" spans="1:30" ht="139.5" customHeight="1">
      <c r="A40" s="65">
        <v>5</v>
      </c>
      <c r="B40" s="64" t="s">
        <v>47</v>
      </c>
      <c r="C40" s="60">
        <v>370.37</v>
      </c>
      <c r="D40" s="60">
        <f>G40+H40+I40+K40+M40+P40</f>
        <v>6547849</v>
      </c>
      <c r="E40" s="60">
        <f>F40+J40+L40</f>
        <v>370.37</v>
      </c>
      <c r="F40" s="60">
        <v>370.37</v>
      </c>
      <c r="G40" s="60">
        <v>6547849</v>
      </c>
      <c r="H40" s="61">
        <v>0</v>
      </c>
      <c r="I40" s="61">
        <v>0</v>
      </c>
      <c r="J40" s="60">
        <v>0</v>
      </c>
      <c r="K40" s="61">
        <v>0</v>
      </c>
      <c r="L40" s="60">
        <v>0</v>
      </c>
      <c r="M40" s="60">
        <v>0</v>
      </c>
      <c r="N40" s="60">
        <f>C40-E40</f>
        <v>0</v>
      </c>
      <c r="O40" s="60">
        <f>Q40+S40+U40+W40</f>
        <v>0</v>
      </c>
      <c r="P40" s="60">
        <f>R40+T40+V40+X40+Y40</f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1">
        <v>0</v>
      </c>
      <c r="AA40" s="61">
        <v>0</v>
      </c>
      <c r="AB40" s="61">
        <v>0</v>
      </c>
      <c r="AC40" s="61">
        <v>0</v>
      </c>
    </row>
    <row r="41" spans="1:30" ht="20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30" ht="20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30" ht="49.5" customHeight="1">
      <c r="A43" s="51" t="s">
        <v>40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3"/>
      <c r="V43" s="3"/>
      <c r="W43" s="3"/>
      <c r="X43" s="3"/>
      <c r="Y43" s="3"/>
      <c r="Z43" s="15"/>
      <c r="AA43" s="52"/>
      <c r="AB43" s="52"/>
      <c r="AC43" s="52"/>
      <c r="AD43"/>
    </row>
    <row r="44" spans="1:30" ht="23.25" customHeight="1">
      <c r="Z44" s="16"/>
      <c r="AA44" s="53" t="s">
        <v>41</v>
      </c>
      <c r="AB44" s="53"/>
      <c r="AC44" s="53"/>
    </row>
    <row r="45" spans="1:30" ht="23.25" customHeight="1">
      <c r="Z45" s="16"/>
      <c r="AA45" s="16"/>
      <c r="AB45" s="16"/>
      <c r="AC45" s="16"/>
    </row>
    <row r="46" spans="1:30" ht="23.25" customHeight="1">
      <c r="Z46" s="16"/>
      <c r="AA46" s="16"/>
      <c r="AB46" s="16"/>
      <c r="AC46" s="16"/>
    </row>
    <row r="47" spans="1:30" ht="23.25" customHeight="1">
      <c r="Z47" s="17"/>
      <c r="AA47" s="17"/>
      <c r="AB47" s="17"/>
      <c r="AC47" s="17"/>
    </row>
    <row r="48" spans="1:30" ht="20.25" customHeight="1">
      <c r="Z48" s="50"/>
      <c r="AA48" s="50"/>
      <c r="AB48" s="51" t="s">
        <v>42</v>
      </c>
      <c r="AC48" s="51"/>
    </row>
    <row r="49" spans="26:29" ht="23.25" customHeight="1">
      <c r="Z49" s="18"/>
      <c r="AA49" s="18"/>
      <c r="AB49" s="19"/>
      <c r="AC49" s="20"/>
    </row>
  </sheetData>
  <sheetProtection formatCells="0" formatColumns="0" formatRows="0" insertColumns="0" insertRows="0" insertHyperlinks="0" deleteColumns="0" deleteRows="0" sort="0" autoFilter="0" pivotTables="0"/>
  <mergeCells count="35">
    <mergeCell ref="Z48:AA48"/>
    <mergeCell ref="AB48:AC48"/>
    <mergeCell ref="A43:T43"/>
    <mergeCell ref="AA43:AC43"/>
    <mergeCell ref="AA44:AC44"/>
    <mergeCell ref="E8:E11"/>
    <mergeCell ref="F8:M8"/>
    <mergeCell ref="N8:P11"/>
    <mergeCell ref="Q8:Y8"/>
    <mergeCell ref="Z8:AC8"/>
    <mergeCell ref="F9:I11"/>
    <mergeCell ref="J9:K11"/>
    <mergeCell ref="L9:L11"/>
    <mergeCell ref="M9:M11"/>
    <mergeCell ref="Q9:R11"/>
    <mergeCell ref="S9:V9"/>
    <mergeCell ref="W9:X11"/>
    <mergeCell ref="Y9:Y11"/>
    <mergeCell ref="Z9:Z11"/>
    <mergeCell ref="AA9:AA11"/>
    <mergeCell ref="AB9:AB11"/>
    <mergeCell ref="AC9:AC11"/>
    <mergeCell ref="S10:T11"/>
    <mergeCell ref="U10:V11"/>
    <mergeCell ref="U1:AA1"/>
    <mergeCell ref="U2:AA2"/>
    <mergeCell ref="U3:AA3"/>
    <mergeCell ref="U4:AA4"/>
    <mergeCell ref="A6:AC6"/>
    <mergeCell ref="A7:A13"/>
    <mergeCell ref="B7:B13"/>
    <mergeCell ref="C7:C12"/>
    <mergeCell ref="D7:D12"/>
    <mergeCell ref="E7:M7"/>
    <mergeCell ref="N7:AC7"/>
  </mergeCells>
  <pageMargins left="0.31496062992125984" right="0.27559055118110237" top="0.94488188976377963" bottom="0.27559055118110237" header="0.31496062992125984" footer="0.31496062992125984"/>
  <pageSetup paperSize="8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</vt:lpstr>
      <vt:lpstr>'Форма 2'!Область_печати</vt:lpstr>
    </vt:vector>
  </TitlesOfParts>
  <Manager/>
  <Company>Фонд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dc:description/>
  <cp:lastModifiedBy>Евгений</cp:lastModifiedBy>
  <cp:lastPrinted>2023-03-24T07:02:37Z</cp:lastPrinted>
  <dcterms:created xsi:type="dcterms:W3CDTF">2012-12-13T11:50:40Z</dcterms:created>
  <dcterms:modified xsi:type="dcterms:W3CDTF">2023-03-24T07:03:57Z</dcterms:modified>
  <cp:category>Формы</cp:category>
</cp:coreProperties>
</file>