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50" yWindow="600" windowWidth="18855" windowHeight="11190"/>
  </bookViews>
  <sheets>
    <sheet name="Форма 2" sheetId="1" r:id="rId1"/>
  </sheets>
  <definedNames>
    <definedName name="_xlnm.Print_Titles" localSheetId="0">'Форма 2'!$9:$15</definedName>
    <definedName name="_xlnm.Print_Area" localSheetId="0">'Форма 2'!$A$1:$S$47</definedName>
  </definedNames>
  <calcPr calcId="999999"/>
</workbook>
</file>

<file path=xl/calcChain.xml><?xml version="1.0" encoding="utf-8"?>
<calcChain xmlns="http://schemas.openxmlformats.org/spreadsheetml/2006/main">
  <c r="K46" i="1"/>
  <c r="J46"/>
  <c r="I46"/>
  <c r="D46"/>
  <c r="S45"/>
  <c r="R45"/>
  <c r="Q45"/>
  <c r="P45"/>
  <c r="O45"/>
  <c r="N45"/>
  <c r="M45"/>
  <c r="L45"/>
  <c r="K45"/>
  <c r="J45"/>
  <c r="I45"/>
  <c r="H45"/>
  <c r="G45"/>
  <c r="F45"/>
  <c r="E45"/>
  <c r="D45"/>
  <c r="C45"/>
  <c r="K44"/>
  <c r="J44"/>
  <c r="I44"/>
  <c r="D44"/>
  <c r="K43"/>
  <c r="J43"/>
  <c r="I43"/>
  <c r="D43"/>
  <c r="K42"/>
  <c r="J42"/>
  <c r="I42"/>
  <c r="D42"/>
  <c r="K41"/>
  <c r="J41"/>
  <c r="I41"/>
  <c r="D41"/>
  <c r="K40"/>
  <c r="J40"/>
  <c r="I40"/>
  <c r="D40"/>
  <c r="S39"/>
  <c r="R39"/>
  <c r="Q39"/>
  <c r="P39"/>
  <c r="O39"/>
  <c r="N39"/>
  <c r="M39"/>
  <c r="L39"/>
  <c r="K39"/>
  <c r="J39"/>
  <c r="I39"/>
  <c r="H39"/>
  <c r="G39"/>
  <c r="F39"/>
  <c r="E39"/>
  <c r="D39"/>
  <c r="C39"/>
  <c r="K38"/>
  <c r="J38"/>
  <c r="I38"/>
  <c r="D38"/>
  <c r="K37"/>
  <c r="J37"/>
  <c r="I37"/>
  <c r="D37"/>
  <c r="K36"/>
  <c r="J36"/>
  <c r="I36"/>
  <c r="D36"/>
  <c r="K35"/>
  <c r="J35"/>
  <c r="I35"/>
  <c r="D35"/>
  <c r="S34"/>
  <c r="R34"/>
  <c r="Q34"/>
  <c r="P34"/>
  <c r="O34"/>
  <c r="N34"/>
  <c r="M34"/>
  <c r="L34"/>
  <c r="K34"/>
  <c r="J34"/>
  <c r="I34"/>
  <c r="H34"/>
  <c r="G34"/>
  <c r="F34"/>
  <c r="E34"/>
  <c r="D34"/>
  <c r="C34"/>
  <c r="K33"/>
  <c r="J33"/>
  <c r="I33"/>
  <c r="D33"/>
  <c r="K32"/>
  <c r="J32"/>
  <c r="I32"/>
  <c r="D32"/>
  <c r="K31"/>
  <c r="J31"/>
  <c r="I31"/>
  <c r="D31"/>
  <c r="K30"/>
  <c r="J30"/>
  <c r="I30"/>
  <c r="D30"/>
  <c r="K29"/>
  <c r="J29"/>
  <c r="I29"/>
  <c r="D29"/>
  <c r="S28"/>
  <c r="R28"/>
  <c r="Q28"/>
  <c r="P28"/>
  <c r="O28"/>
  <c r="N28"/>
  <c r="M28"/>
  <c r="L28"/>
  <c r="K28"/>
  <c r="J28"/>
  <c r="I28"/>
  <c r="H28"/>
  <c r="G28"/>
  <c r="F28"/>
  <c r="E28"/>
  <c r="D28"/>
  <c r="C28"/>
  <c r="K27"/>
  <c r="J27"/>
  <c r="I27"/>
  <c r="D27"/>
  <c r="K26"/>
  <c r="J26"/>
  <c r="I26"/>
  <c r="D26"/>
  <c r="K25"/>
  <c r="J25"/>
  <c r="I25"/>
  <c r="D25"/>
  <c r="K24"/>
  <c r="J24"/>
  <c r="I24"/>
  <c r="D24"/>
  <c r="S23"/>
  <c r="R23"/>
  <c r="Q23"/>
  <c r="P23"/>
  <c r="O23"/>
  <c r="N23"/>
  <c r="M23"/>
  <c r="L23"/>
  <c r="K23"/>
  <c r="J23"/>
  <c r="I23"/>
  <c r="H23"/>
  <c r="G23"/>
  <c r="F23"/>
  <c r="E23"/>
  <c r="D23"/>
  <c r="C23"/>
  <c r="K22"/>
  <c r="J22"/>
  <c r="I22"/>
  <c r="D22"/>
  <c r="K21"/>
  <c r="J21"/>
  <c r="I21"/>
  <c r="D21"/>
  <c r="K20"/>
  <c r="J20"/>
  <c r="I20"/>
  <c r="D20"/>
  <c r="K19"/>
  <c r="J19"/>
  <c r="I19"/>
  <c r="D19"/>
  <c r="K18"/>
  <c r="J18"/>
  <c r="I18"/>
  <c r="D18"/>
  <c r="S17"/>
  <c r="R17"/>
  <c r="Q17"/>
  <c r="P17"/>
  <c r="O17"/>
  <c r="N17"/>
  <c r="M17"/>
  <c r="L17"/>
  <c r="K17"/>
  <c r="J17"/>
  <c r="I17"/>
  <c r="H17"/>
  <c r="G17"/>
  <c r="F17"/>
  <c r="E17"/>
  <c r="D17"/>
  <c r="C17"/>
  <c r="S16"/>
  <c r="R16"/>
  <c r="Q16"/>
  <c r="P16"/>
  <c r="O16"/>
  <c r="N16"/>
  <c r="M16"/>
  <c r="L16"/>
  <c r="K16"/>
  <c r="J16"/>
  <c r="I16"/>
  <c r="H16"/>
  <c r="G16"/>
  <c r="F16"/>
  <c r="E16"/>
  <c r="D16"/>
  <c r="C16"/>
</calcChain>
</file>

<file path=xl/sharedStrings.xml><?xml version="1.0" encoding="utf-8"?>
<sst xmlns="http://schemas.openxmlformats.org/spreadsheetml/2006/main" count="91" uniqueCount="48">
  <si>
    <t>План реализации мероприятий по переселению граждан из аварийного жилищного фонда, признанного таковым до 1 января 2017 года, 
по способам переселения</t>
  </si>
  <si>
    <t>№ п/п</t>
  </si>
  <si>
    <t>Наименование муниципального образования</t>
  </si>
  <si>
    <t>Всего расселяемая площадь жилых помещений</t>
  </si>
  <si>
    <t>Расселение в рамках программы, не связанное с приобретением жилых помещений и связанное с приобретением жилых помещений без использования бюджетных средств</t>
  </si>
  <si>
    <t>Расселение в рамках программы, связанное с приобретением жилых помещений за счет бюджетных средств</t>
  </si>
  <si>
    <t>Всего:</t>
  </si>
  <si>
    <t>в том числе:</t>
  </si>
  <si>
    <t>Выкуп жилых помещений у собственников</t>
  </si>
  <si>
    <t>Договор о развитии застроенной территории</t>
  </si>
  <si>
    <t>Переселение в свободный жилищный фонд</t>
  </si>
  <si>
    <t>Строительство домов</t>
  </si>
  <si>
    <t>Приобретение жилых помещений у застройщиков, в т.ч.:</t>
  </si>
  <si>
    <t>Приобретение жилых помещений у лиц, не являющихся застройщиками</t>
  </si>
  <si>
    <t>в строящихся домах</t>
  </si>
  <si>
    <t>в домах, введенных в эксплуатацию</t>
  </si>
  <si>
    <t>Расселяемая площадь</t>
  </si>
  <si>
    <t>Стоимость</t>
  </si>
  <si>
    <t>Приобретаемая площадь</t>
  </si>
  <si>
    <t>кв. м</t>
  </si>
  <si>
    <t>руб.</t>
  </si>
  <si>
    <t>кв.м</t>
  </si>
  <si>
    <r>
      <t xml:space="preserve">Всего по </t>
    </r>
    <r>
      <rPr>
        <sz val="16"/>
        <color rgb="FF000000"/>
        <rFont val="Times New Roman"/>
      </rPr>
      <t>программе переселения, в рамках которой предусмотрено финансирование за счет средств Фонда</t>
    </r>
    <r>
      <rPr>
        <sz val="16"/>
        <color rgb="FF000000"/>
        <rFont val="Times New Roman"/>
      </rPr>
      <t>. в т.ч.:</t>
    </r>
  </si>
  <si>
    <t>Всего по этапу 2019 года</t>
  </si>
  <si>
    <t xml:space="preserve">Итого по город Брянск </t>
  </si>
  <si>
    <t xml:space="preserve">Итого по город Клинцы </t>
  </si>
  <si>
    <t xml:space="preserve">Итого по город Фокино </t>
  </si>
  <si>
    <t>Итого по Мглинское (Мглинский муниципальный район)</t>
  </si>
  <si>
    <t>Итого по Белоберезковское (Трубчевский муниципальный район)</t>
  </si>
  <si>
    <t>Всего по этапу 2020 года</t>
  </si>
  <si>
    <t>Итого по Трубчевское (Трубчевский муниципальный район)</t>
  </si>
  <si>
    <t>Всего по этапу 2021 года</t>
  </si>
  <si>
    <t>Итого по Выгоничское (Выгоничский муниципальный район)</t>
  </si>
  <si>
    <t>Всего по этапу 2022 года</t>
  </si>
  <si>
    <t>Всего по этапу 2023 года</t>
  </si>
  <si>
    <t>Итого по Локотское (Брасовский муниципальный район)</t>
  </si>
  <si>
    <t>Итого по Дятьковское (Дятьковский муниципальный район)</t>
  </si>
  <si>
    <t>Итого по Карачевское (Карачевский муниципальный район)</t>
  </si>
  <si>
    <t>Всего по этапу 2024 года</t>
  </si>
  <si>
    <t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</t>
  </si>
  <si>
    <t>/Подпись/</t>
  </si>
  <si>
    <t>/Расшифровка подписи/</t>
  </si>
  <si>
    <t>МП</t>
  </si>
  <si>
    <t xml:space="preserve">"       "                          20     года </t>
  </si>
  <si>
    <t xml:space="preserve">Приложение 2 к постановлению Правительства Брянской области </t>
  </si>
  <si>
    <t>от "____"_______________ 2019 г. № ____________</t>
  </si>
  <si>
    <t>"О внесении изменений в региональную адресную программу "Переселение граждан из аварийного жилищного фонда на территории Брянской области" (2019-2024 годы)"</t>
  </si>
  <si>
    <t>Приложение 2 к региональной адресной программе "Переселение граждан из аварийного жилищного фонда на территории Брянской области» (2019 - 2024 годы)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</si>
</sst>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</font>
    <font>
      <sz val="11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sz val="16"/>
      <color rgb="FF000000"/>
      <name val="Times New Roman"/>
    </font>
    <font>
      <b/>
      <sz val="16"/>
      <color rgb="FF000000"/>
      <name val="Times New Roman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vertical="top" wrapText="1"/>
    </xf>
    <xf numFmtId="0" fontId="1" fillId="2" borderId="0" xfId="0" applyFont="1" applyFill="1" applyAlignment="1">
      <alignment wrapText="1"/>
    </xf>
    <xf numFmtId="0" fontId="0" fillId="2" borderId="0" xfId="0" applyFill="1" applyAlignment="1" applyProtection="1">
      <alignment wrapText="1"/>
      <protection locked="0"/>
    </xf>
    <xf numFmtId="0" fontId="0" fillId="2" borderId="0" xfId="0" applyFill="1" applyAlignment="1">
      <alignment wrapText="1"/>
    </xf>
    <xf numFmtId="0" fontId="0" fillId="2" borderId="0" xfId="0" applyFill="1" applyAlignment="1" applyProtection="1">
      <alignment horizontal="center" wrapText="1"/>
      <protection locked="0"/>
    </xf>
    <xf numFmtId="0" fontId="3" fillId="2" borderId="0" xfId="0" applyFont="1" applyFill="1" applyAlignment="1" applyProtection="1">
      <alignment horizontal="left" wrapText="1"/>
      <protection locked="0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6" fillId="2" borderId="0" xfId="0" applyFont="1" applyFill="1"/>
    <xf numFmtId="0" fontId="7" fillId="2" borderId="0" xfId="0" applyFont="1" applyFill="1" applyAlignment="1">
      <alignment wrapText="1"/>
    </xf>
    <xf numFmtId="0" fontId="7" fillId="2" borderId="0" xfId="0" applyFont="1" applyFill="1"/>
    <xf numFmtId="4" fontId="8" fillId="2" borderId="1" xfId="0" applyNumberFormat="1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 applyProtection="1">
      <alignment horizontal="left" wrapText="1"/>
      <protection locked="0"/>
    </xf>
    <xf numFmtId="0" fontId="4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view="pageBreakPreview" topLeftCell="A12" zoomScale="40" zoomScaleNormal="70" zoomScaleSheetLayoutView="40" workbookViewId="0">
      <selection activeCell="I29" sqref="I29"/>
    </sheetView>
  </sheetViews>
  <sheetFormatPr defaultColWidth="9.140625" defaultRowHeight="15"/>
  <cols>
    <col min="1" max="1" width="5" style="1" customWidth="1"/>
    <col min="2" max="2" width="50.7109375" style="1" customWidth="1"/>
    <col min="3" max="5" width="20.7109375" style="1" customWidth="1"/>
    <col min="6" max="6" width="26.140625" style="1" customWidth="1"/>
    <col min="7" max="10" width="20.7109375" style="1" customWidth="1"/>
    <col min="11" max="11" width="24" style="1" customWidth="1"/>
    <col min="12" max="14" width="20.7109375" style="1" customWidth="1"/>
    <col min="15" max="15" width="24.28515625" style="1" customWidth="1"/>
    <col min="16" max="16" width="20.7109375" style="1" customWidth="1"/>
    <col min="17" max="17" width="26.140625" style="1" customWidth="1"/>
    <col min="18" max="19" width="20.7109375" style="1" customWidth="1"/>
    <col min="20" max="20" width="9.140625" style="1"/>
  </cols>
  <sheetData>
    <row r="1" spans="1:23" ht="27.75" customHeight="1">
      <c r="A1" s="14"/>
      <c r="B1" s="14"/>
      <c r="C1" s="14"/>
      <c r="D1" s="15"/>
      <c r="E1" s="16"/>
      <c r="F1" s="16"/>
      <c r="G1" s="14"/>
      <c r="H1" s="14"/>
      <c r="I1" s="14"/>
      <c r="J1" s="14"/>
      <c r="K1" s="14"/>
      <c r="L1" s="14"/>
      <c r="M1" s="14"/>
      <c r="N1" s="14"/>
      <c r="O1" s="21" t="s">
        <v>44</v>
      </c>
      <c r="P1" s="21"/>
      <c r="Q1" s="21"/>
      <c r="R1" s="21"/>
      <c r="S1" s="21"/>
      <c r="T1" s="14"/>
      <c r="U1" s="14"/>
      <c r="V1" s="14"/>
      <c r="W1" s="14"/>
    </row>
    <row r="2" spans="1:23" ht="29.25" customHeight="1">
      <c r="A2" s="14"/>
      <c r="B2" s="14"/>
      <c r="C2" s="14"/>
      <c r="D2" s="15"/>
      <c r="E2" s="16"/>
      <c r="F2" s="16"/>
      <c r="G2" s="14"/>
      <c r="H2" s="14"/>
      <c r="I2" s="14"/>
      <c r="J2" s="14"/>
      <c r="K2" s="14"/>
      <c r="L2" s="14"/>
      <c r="M2" s="14"/>
      <c r="N2" s="14"/>
      <c r="O2" s="21" t="s">
        <v>45</v>
      </c>
      <c r="P2" s="21"/>
      <c r="Q2" s="21"/>
      <c r="R2" s="21"/>
      <c r="S2" s="21"/>
      <c r="T2" s="14"/>
      <c r="U2" s="14"/>
      <c r="V2" s="14"/>
      <c r="W2" s="14"/>
    </row>
    <row r="3" spans="1:23" ht="80.25" customHeight="1">
      <c r="A3" s="14"/>
      <c r="B3" s="14"/>
      <c r="C3" s="14"/>
      <c r="D3" s="15"/>
      <c r="E3" s="16"/>
      <c r="F3" s="16"/>
      <c r="G3" s="14"/>
      <c r="H3" s="14"/>
      <c r="I3" s="14"/>
      <c r="J3" s="14"/>
      <c r="K3" s="14"/>
      <c r="L3" s="14"/>
      <c r="M3" s="14"/>
      <c r="N3" s="14"/>
      <c r="O3" s="22" t="s">
        <v>46</v>
      </c>
      <c r="P3" s="22"/>
      <c r="Q3" s="22"/>
      <c r="R3" s="22"/>
      <c r="S3" s="22"/>
      <c r="T3" s="14"/>
      <c r="U3" s="14"/>
      <c r="V3" s="14"/>
      <c r="W3" s="14"/>
    </row>
    <row r="4" spans="1:23" ht="72.75" customHeight="1">
      <c r="A4" s="14"/>
      <c r="B4" s="14"/>
      <c r="C4" s="14"/>
      <c r="D4" s="15"/>
      <c r="E4" s="16"/>
      <c r="F4" s="16"/>
      <c r="G4" s="14"/>
      <c r="H4" s="14"/>
      <c r="I4" s="14"/>
      <c r="J4" s="14"/>
      <c r="K4" s="14"/>
      <c r="L4" s="14"/>
      <c r="M4" s="14"/>
      <c r="N4" s="14"/>
      <c r="O4" s="22" t="s">
        <v>47</v>
      </c>
      <c r="P4" s="22"/>
      <c r="Q4" s="22"/>
      <c r="R4" s="22"/>
      <c r="S4" s="22"/>
      <c r="T4" s="14"/>
    </row>
    <row r="6" spans="1:23" ht="6.75" customHeight="1"/>
    <row r="7" spans="1:23" ht="45.75" customHeight="1">
      <c r="A7" s="2"/>
      <c r="B7" s="32" t="s">
        <v>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9" spans="1:23" ht="68.25" customHeight="1">
      <c r="A9" s="28" t="s">
        <v>1</v>
      </c>
      <c r="B9" s="29" t="s">
        <v>2</v>
      </c>
      <c r="C9" s="28" t="s">
        <v>3</v>
      </c>
      <c r="D9" s="28" t="s">
        <v>4</v>
      </c>
      <c r="E9" s="28"/>
      <c r="F9" s="28"/>
      <c r="G9" s="28"/>
      <c r="H9" s="28"/>
      <c r="I9" s="28" t="s">
        <v>5</v>
      </c>
      <c r="J9" s="28"/>
      <c r="K9" s="28"/>
      <c r="L9" s="28"/>
      <c r="M9" s="28"/>
      <c r="N9" s="28"/>
      <c r="O9" s="28"/>
      <c r="P9" s="28"/>
      <c r="Q9" s="28"/>
      <c r="R9" s="28"/>
      <c r="S9" s="28"/>
    </row>
    <row r="10" spans="1:23" ht="20.25" customHeight="1">
      <c r="A10" s="28"/>
      <c r="B10" s="30"/>
      <c r="C10" s="28"/>
      <c r="D10" s="28" t="s">
        <v>6</v>
      </c>
      <c r="E10" s="28" t="s">
        <v>7</v>
      </c>
      <c r="F10" s="28"/>
      <c r="G10" s="28"/>
      <c r="H10" s="28"/>
      <c r="I10" s="28" t="s">
        <v>6</v>
      </c>
      <c r="J10" s="28"/>
      <c r="K10" s="28"/>
      <c r="L10" s="28" t="s">
        <v>7</v>
      </c>
      <c r="M10" s="28"/>
      <c r="N10" s="28"/>
      <c r="O10" s="28"/>
      <c r="P10" s="28"/>
      <c r="Q10" s="28"/>
      <c r="R10" s="28"/>
      <c r="S10" s="28"/>
    </row>
    <row r="11" spans="1:23" ht="47.25" customHeight="1">
      <c r="A11" s="28"/>
      <c r="B11" s="30"/>
      <c r="C11" s="28"/>
      <c r="D11" s="28"/>
      <c r="E11" s="28" t="s">
        <v>8</v>
      </c>
      <c r="F11" s="28"/>
      <c r="G11" s="28" t="s">
        <v>9</v>
      </c>
      <c r="H11" s="28" t="s">
        <v>10</v>
      </c>
      <c r="I11" s="28"/>
      <c r="J11" s="28"/>
      <c r="K11" s="28"/>
      <c r="L11" s="28" t="s">
        <v>11</v>
      </c>
      <c r="M11" s="28"/>
      <c r="N11" s="28" t="s">
        <v>12</v>
      </c>
      <c r="O11" s="28"/>
      <c r="P11" s="28"/>
      <c r="Q11" s="28"/>
      <c r="R11" s="28" t="s">
        <v>13</v>
      </c>
      <c r="S11" s="28"/>
    </row>
    <row r="12" spans="1:23" ht="47.25" customHeight="1">
      <c r="A12" s="28"/>
      <c r="B12" s="30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 t="s">
        <v>14</v>
      </c>
      <c r="O12" s="28"/>
      <c r="P12" s="28" t="s">
        <v>15</v>
      </c>
      <c r="Q12" s="28"/>
      <c r="R12" s="28"/>
      <c r="S12" s="28"/>
    </row>
    <row r="13" spans="1:23" ht="55.5" customHeight="1">
      <c r="A13" s="28"/>
      <c r="B13" s="30"/>
      <c r="C13" s="28"/>
      <c r="D13" s="11" t="s">
        <v>16</v>
      </c>
      <c r="E13" s="11" t="s">
        <v>16</v>
      </c>
      <c r="F13" s="11" t="s">
        <v>17</v>
      </c>
      <c r="G13" s="11" t="s">
        <v>16</v>
      </c>
      <c r="H13" s="11" t="s">
        <v>16</v>
      </c>
      <c r="I13" s="11" t="s">
        <v>16</v>
      </c>
      <c r="J13" s="11" t="s">
        <v>18</v>
      </c>
      <c r="K13" s="11" t="s">
        <v>17</v>
      </c>
      <c r="L13" s="11" t="s">
        <v>18</v>
      </c>
      <c r="M13" s="11" t="s">
        <v>17</v>
      </c>
      <c r="N13" s="11" t="s">
        <v>18</v>
      </c>
      <c r="O13" s="11" t="s">
        <v>17</v>
      </c>
      <c r="P13" s="11" t="s">
        <v>18</v>
      </c>
      <c r="Q13" s="11" t="s">
        <v>17</v>
      </c>
      <c r="R13" s="11" t="s">
        <v>18</v>
      </c>
      <c r="S13" s="11" t="s">
        <v>17</v>
      </c>
      <c r="T13" s="3"/>
      <c r="U13" s="3"/>
      <c r="V13" s="3"/>
      <c r="W13" s="3"/>
    </row>
    <row r="14" spans="1:23" ht="20.25" customHeight="1">
      <c r="A14" s="28"/>
      <c r="B14" s="31"/>
      <c r="C14" s="11" t="s">
        <v>19</v>
      </c>
      <c r="D14" s="11" t="s">
        <v>19</v>
      </c>
      <c r="E14" s="11" t="s">
        <v>19</v>
      </c>
      <c r="F14" s="11" t="s">
        <v>20</v>
      </c>
      <c r="G14" s="11" t="s">
        <v>21</v>
      </c>
      <c r="H14" s="11" t="s">
        <v>21</v>
      </c>
      <c r="I14" s="11" t="s">
        <v>19</v>
      </c>
      <c r="J14" s="11" t="s">
        <v>19</v>
      </c>
      <c r="K14" s="11" t="s">
        <v>20</v>
      </c>
      <c r="L14" s="12" t="s">
        <v>19</v>
      </c>
      <c r="M14" s="12" t="s">
        <v>20</v>
      </c>
      <c r="N14" s="12" t="s">
        <v>19</v>
      </c>
      <c r="O14" s="12" t="s">
        <v>20</v>
      </c>
      <c r="P14" s="11" t="s">
        <v>19</v>
      </c>
      <c r="Q14" s="11" t="s">
        <v>20</v>
      </c>
      <c r="R14" s="11" t="s">
        <v>19</v>
      </c>
      <c r="S14" s="11" t="s">
        <v>20</v>
      </c>
    </row>
    <row r="15" spans="1:23" ht="20.25" customHeight="1">
      <c r="A15" s="11">
        <v>1</v>
      </c>
      <c r="B15" s="12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  <c r="L15" s="12">
        <v>12</v>
      </c>
      <c r="M15" s="12">
        <v>13</v>
      </c>
      <c r="N15" s="12">
        <v>14</v>
      </c>
      <c r="O15" s="12">
        <v>15</v>
      </c>
      <c r="P15" s="11">
        <v>16</v>
      </c>
      <c r="Q15" s="11">
        <v>17</v>
      </c>
      <c r="R15" s="11">
        <v>18</v>
      </c>
      <c r="S15" s="11">
        <v>19</v>
      </c>
    </row>
    <row r="16" spans="1:23" ht="90" customHeight="1">
      <c r="A16" s="11"/>
      <c r="B16" s="13" t="s">
        <v>22</v>
      </c>
      <c r="C16" s="17">
        <f t="shared" ref="C16:S16" si="0">SUM(C17,C23,C28,C34,C39,C45)</f>
        <v>25304.11</v>
      </c>
      <c r="D16" s="17">
        <f t="shared" si="0"/>
        <v>18356.990000000002</v>
      </c>
      <c r="E16" s="17">
        <f t="shared" si="0"/>
        <v>18328.79</v>
      </c>
      <c r="F16" s="17">
        <f t="shared" si="0"/>
        <v>607361089.98000002</v>
      </c>
      <c r="G16" s="17">
        <f t="shared" si="0"/>
        <v>0</v>
      </c>
      <c r="H16" s="17">
        <f t="shared" si="0"/>
        <v>28.2</v>
      </c>
      <c r="I16" s="17">
        <f t="shared" si="0"/>
        <v>6947.12</v>
      </c>
      <c r="J16" s="17">
        <f t="shared" si="0"/>
        <v>6976.62</v>
      </c>
      <c r="K16" s="17">
        <f t="shared" si="0"/>
        <v>244598493.15000001</v>
      </c>
      <c r="L16" s="18">
        <f t="shared" si="0"/>
        <v>0</v>
      </c>
      <c r="M16" s="18">
        <f t="shared" si="0"/>
        <v>0</v>
      </c>
      <c r="N16" s="18">
        <f t="shared" si="0"/>
        <v>786.9</v>
      </c>
      <c r="O16" s="18">
        <f t="shared" si="0"/>
        <v>26196378.48</v>
      </c>
      <c r="P16" s="17">
        <f t="shared" si="0"/>
        <v>6051.29</v>
      </c>
      <c r="Q16" s="17">
        <f t="shared" si="0"/>
        <v>213534283.03</v>
      </c>
      <c r="R16" s="17">
        <f t="shared" si="0"/>
        <v>138.43</v>
      </c>
      <c r="S16" s="17">
        <f t="shared" si="0"/>
        <v>4867831.6399999997</v>
      </c>
    </row>
    <row r="17" spans="1:19" ht="41.25" customHeight="1">
      <c r="A17" s="11"/>
      <c r="B17" s="13" t="s">
        <v>23</v>
      </c>
      <c r="C17" s="17">
        <f t="shared" ref="C17:S17" si="1">SUM(C18:C22)</f>
        <v>2755.5</v>
      </c>
      <c r="D17" s="17">
        <f t="shared" si="1"/>
        <v>2384.4</v>
      </c>
      <c r="E17" s="17">
        <f t="shared" si="1"/>
        <v>2356.1999999999998</v>
      </c>
      <c r="F17" s="17">
        <f t="shared" si="1"/>
        <v>66365626.649999999</v>
      </c>
      <c r="G17" s="17">
        <f t="shared" si="1"/>
        <v>0</v>
      </c>
      <c r="H17" s="17">
        <f t="shared" si="1"/>
        <v>28.2</v>
      </c>
      <c r="I17" s="17">
        <f t="shared" si="1"/>
        <v>371.1</v>
      </c>
      <c r="J17" s="17">
        <f t="shared" si="1"/>
        <v>400.6</v>
      </c>
      <c r="K17" s="17">
        <f t="shared" si="1"/>
        <v>12313818.800000001</v>
      </c>
      <c r="L17" s="18">
        <f t="shared" si="1"/>
        <v>0</v>
      </c>
      <c r="M17" s="18">
        <f t="shared" si="1"/>
        <v>0</v>
      </c>
      <c r="N17" s="18">
        <f t="shared" si="1"/>
        <v>0</v>
      </c>
      <c r="O17" s="18">
        <f t="shared" si="1"/>
        <v>0</v>
      </c>
      <c r="P17" s="17">
        <f t="shared" si="1"/>
        <v>353.9</v>
      </c>
      <c r="Q17" s="17">
        <f t="shared" si="1"/>
        <v>10893578.4</v>
      </c>
      <c r="R17" s="17">
        <f t="shared" si="1"/>
        <v>46.7</v>
      </c>
      <c r="S17" s="17">
        <f t="shared" si="1"/>
        <v>1420240.4</v>
      </c>
    </row>
    <row r="18" spans="1:19" ht="20.25">
      <c r="A18" s="11">
        <v>1</v>
      </c>
      <c r="B18" s="13" t="s">
        <v>24</v>
      </c>
      <c r="C18" s="17">
        <v>1837.5</v>
      </c>
      <c r="D18" s="17">
        <f>E18+G18+H18</f>
        <v>1653.5</v>
      </c>
      <c r="E18" s="17">
        <v>1653.5</v>
      </c>
      <c r="F18" s="17">
        <v>53431403.049999997</v>
      </c>
      <c r="G18" s="17">
        <v>0</v>
      </c>
      <c r="H18" s="17">
        <v>0</v>
      </c>
      <c r="I18" s="17">
        <f>C18-D18</f>
        <v>184</v>
      </c>
      <c r="J18" s="17">
        <f t="shared" ref="J18:K22" si="2">L18+N18+P18+R18</f>
        <v>184</v>
      </c>
      <c r="K18" s="17">
        <f t="shared" si="2"/>
        <v>5726579.5999999996</v>
      </c>
      <c r="L18" s="18">
        <v>0</v>
      </c>
      <c r="M18" s="18">
        <v>0</v>
      </c>
      <c r="N18" s="18">
        <v>0</v>
      </c>
      <c r="O18" s="18">
        <v>0</v>
      </c>
      <c r="P18" s="17">
        <v>184</v>
      </c>
      <c r="Q18" s="17">
        <v>5726579.5999999996</v>
      </c>
      <c r="R18" s="17">
        <v>0</v>
      </c>
      <c r="S18" s="17">
        <v>0</v>
      </c>
    </row>
    <row r="19" spans="1:19" ht="20.25">
      <c r="A19" s="11">
        <v>2</v>
      </c>
      <c r="B19" s="13" t="s">
        <v>25</v>
      </c>
      <c r="C19" s="17">
        <v>247.2</v>
      </c>
      <c r="D19" s="17">
        <f>E19+G19+H19</f>
        <v>106.8</v>
      </c>
      <c r="E19" s="17">
        <v>106.8</v>
      </c>
      <c r="F19" s="17">
        <v>3248001.6</v>
      </c>
      <c r="G19" s="17">
        <v>0</v>
      </c>
      <c r="H19" s="17">
        <v>0</v>
      </c>
      <c r="I19" s="17">
        <f>C19-D19</f>
        <v>140.4</v>
      </c>
      <c r="J19" s="17">
        <f t="shared" si="2"/>
        <v>169.9</v>
      </c>
      <c r="K19" s="17">
        <f t="shared" si="2"/>
        <v>5166998.8</v>
      </c>
      <c r="L19" s="18">
        <v>0</v>
      </c>
      <c r="M19" s="18">
        <v>0</v>
      </c>
      <c r="N19" s="18">
        <v>0</v>
      </c>
      <c r="O19" s="18">
        <v>0</v>
      </c>
      <c r="P19" s="17">
        <v>169.9</v>
      </c>
      <c r="Q19" s="17">
        <v>5166998.8</v>
      </c>
      <c r="R19" s="17">
        <v>0</v>
      </c>
      <c r="S19" s="17">
        <v>0</v>
      </c>
    </row>
    <row r="20" spans="1:19" ht="20.25">
      <c r="A20" s="11">
        <v>3</v>
      </c>
      <c r="B20" s="13" t="s">
        <v>26</v>
      </c>
      <c r="C20" s="17">
        <v>16</v>
      </c>
      <c r="D20" s="17">
        <f>E20+G20+H20</f>
        <v>16</v>
      </c>
      <c r="E20" s="17">
        <v>0</v>
      </c>
      <c r="F20" s="17">
        <v>0</v>
      </c>
      <c r="G20" s="17">
        <v>0</v>
      </c>
      <c r="H20" s="17">
        <v>16</v>
      </c>
      <c r="I20" s="17">
        <f>C20-D20</f>
        <v>0</v>
      </c>
      <c r="J20" s="17">
        <f t="shared" si="2"/>
        <v>0</v>
      </c>
      <c r="K20" s="17">
        <f t="shared" si="2"/>
        <v>0</v>
      </c>
      <c r="L20" s="18">
        <v>0</v>
      </c>
      <c r="M20" s="18">
        <v>0</v>
      </c>
      <c r="N20" s="18">
        <v>0</v>
      </c>
      <c r="O20" s="18">
        <v>0</v>
      </c>
      <c r="P20" s="17">
        <v>0</v>
      </c>
      <c r="Q20" s="17">
        <v>0</v>
      </c>
      <c r="R20" s="17">
        <v>0</v>
      </c>
      <c r="S20" s="17">
        <v>0</v>
      </c>
    </row>
    <row r="21" spans="1:19" ht="40.5">
      <c r="A21" s="11">
        <v>4</v>
      </c>
      <c r="B21" s="13" t="s">
        <v>27</v>
      </c>
      <c r="C21" s="17">
        <v>12.2</v>
      </c>
      <c r="D21" s="17">
        <f>E21+G21+H21</f>
        <v>12.2</v>
      </c>
      <c r="E21" s="17">
        <v>0</v>
      </c>
      <c r="F21" s="17">
        <v>0</v>
      </c>
      <c r="G21" s="17">
        <v>0</v>
      </c>
      <c r="H21" s="17">
        <v>12.2</v>
      </c>
      <c r="I21" s="17">
        <f>C21-D21</f>
        <v>0</v>
      </c>
      <c r="J21" s="17">
        <f t="shared" si="2"/>
        <v>0</v>
      </c>
      <c r="K21" s="17">
        <f t="shared" si="2"/>
        <v>0</v>
      </c>
      <c r="L21" s="18">
        <v>0</v>
      </c>
      <c r="M21" s="18">
        <v>0</v>
      </c>
      <c r="N21" s="18">
        <v>0</v>
      </c>
      <c r="O21" s="18">
        <v>0</v>
      </c>
      <c r="P21" s="17">
        <v>0</v>
      </c>
      <c r="Q21" s="17">
        <v>0</v>
      </c>
      <c r="R21" s="17">
        <v>0</v>
      </c>
      <c r="S21" s="17">
        <v>0</v>
      </c>
    </row>
    <row r="22" spans="1:19" ht="59.25" customHeight="1">
      <c r="A22" s="11">
        <v>5</v>
      </c>
      <c r="B22" s="13" t="s">
        <v>28</v>
      </c>
      <c r="C22" s="17">
        <v>642.6</v>
      </c>
      <c r="D22" s="17">
        <f>E22+G22+H22</f>
        <v>595.9</v>
      </c>
      <c r="E22" s="17">
        <v>595.9</v>
      </c>
      <c r="F22" s="17">
        <v>9686222</v>
      </c>
      <c r="G22" s="17">
        <v>0</v>
      </c>
      <c r="H22" s="17">
        <v>0</v>
      </c>
      <c r="I22" s="17">
        <f>C22-D22</f>
        <v>46.7</v>
      </c>
      <c r="J22" s="17">
        <f t="shared" si="2"/>
        <v>46.7</v>
      </c>
      <c r="K22" s="17">
        <f t="shared" si="2"/>
        <v>1420240.4</v>
      </c>
      <c r="L22" s="18">
        <v>0</v>
      </c>
      <c r="M22" s="18">
        <v>0</v>
      </c>
      <c r="N22" s="18">
        <v>0</v>
      </c>
      <c r="O22" s="18">
        <v>0</v>
      </c>
      <c r="P22" s="17">
        <v>0</v>
      </c>
      <c r="Q22" s="17">
        <v>0</v>
      </c>
      <c r="R22" s="17">
        <v>46.7</v>
      </c>
      <c r="S22" s="17">
        <v>1420240.4</v>
      </c>
    </row>
    <row r="23" spans="1:19" ht="41.25" customHeight="1">
      <c r="A23" s="11"/>
      <c r="B23" s="13" t="s">
        <v>29</v>
      </c>
      <c r="C23" s="17">
        <f t="shared" ref="C23:S23" si="3">SUM(C24:C27)</f>
        <v>2235</v>
      </c>
      <c r="D23" s="17">
        <f t="shared" si="3"/>
        <v>1650.92</v>
      </c>
      <c r="E23" s="17">
        <f t="shared" si="3"/>
        <v>1650.92</v>
      </c>
      <c r="F23" s="17">
        <f t="shared" si="3"/>
        <v>49549880.57</v>
      </c>
      <c r="G23" s="17">
        <f t="shared" si="3"/>
        <v>0</v>
      </c>
      <c r="H23" s="17">
        <f t="shared" si="3"/>
        <v>0</v>
      </c>
      <c r="I23" s="17">
        <f t="shared" si="3"/>
        <v>584.08000000000004</v>
      </c>
      <c r="J23" s="17">
        <f t="shared" si="3"/>
        <v>584.08000000000004</v>
      </c>
      <c r="K23" s="17">
        <f t="shared" si="3"/>
        <v>18420939.440000001</v>
      </c>
      <c r="L23" s="18">
        <f t="shared" si="3"/>
        <v>0</v>
      </c>
      <c r="M23" s="18">
        <f t="shared" si="3"/>
        <v>0</v>
      </c>
      <c r="N23" s="18">
        <f t="shared" si="3"/>
        <v>0</v>
      </c>
      <c r="O23" s="18">
        <f t="shared" si="3"/>
        <v>0</v>
      </c>
      <c r="P23" s="17">
        <f t="shared" si="3"/>
        <v>539.32000000000005</v>
      </c>
      <c r="Q23" s="17">
        <f t="shared" si="3"/>
        <v>16401799.84</v>
      </c>
      <c r="R23" s="17">
        <f t="shared" si="3"/>
        <v>44.76</v>
      </c>
      <c r="S23" s="17">
        <f t="shared" si="3"/>
        <v>2019139.6</v>
      </c>
    </row>
    <row r="24" spans="1:19" ht="20.25">
      <c r="A24" s="11">
        <v>1</v>
      </c>
      <c r="B24" s="13" t="s">
        <v>24</v>
      </c>
      <c r="C24" s="17">
        <v>1406.92</v>
      </c>
      <c r="D24" s="17">
        <f>E24+G24+H24</f>
        <v>913.8</v>
      </c>
      <c r="E24" s="17">
        <v>913.8</v>
      </c>
      <c r="F24" s="17">
        <v>27790485.600000001</v>
      </c>
      <c r="G24" s="17">
        <v>0</v>
      </c>
      <c r="H24" s="17">
        <v>0</v>
      </c>
      <c r="I24" s="17">
        <f>C24-D24</f>
        <v>493.12</v>
      </c>
      <c r="J24" s="17">
        <f t="shared" ref="J24:K27" si="4">L24+N24+P24+R24</f>
        <v>493.12</v>
      </c>
      <c r="K24" s="17">
        <f t="shared" si="4"/>
        <v>14996765.439999999</v>
      </c>
      <c r="L24" s="18">
        <v>0</v>
      </c>
      <c r="M24" s="18">
        <v>0</v>
      </c>
      <c r="N24" s="18">
        <v>0</v>
      </c>
      <c r="O24" s="18">
        <v>0</v>
      </c>
      <c r="P24" s="17">
        <v>493.12</v>
      </c>
      <c r="Q24" s="17">
        <v>14996765.439999999</v>
      </c>
      <c r="R24" s="17">
        <v>0</v>
      </c>
      <c r="S24" s="17">
        <v>0</v>
      </c>
    </row>
    <row r="25" spans="1:19" ht="20.25">
      <c r="A25" s="11">
        <v>2</v>
      </c>
      <c r="B25" s="13" t="s">
        <v>25</v>
      </c>
      <c r="C25" s="17">
        <v>277.89999999999998</v>
      </c>
      <c r="D25" s="17">
        <f>E25+G25+H25</f>
        <v>231.7</v>
      </c>
      <c r="E25" s="17">
        <v>231.7</v>
      </c>
      <c r="F25" s="17">
        <v>7046460.4000000004</v>
      </c>
      <c r="G25" s="17">
        <v>0</v>
      </c>
      <c r="H25" s="17">
        <v>0</v>
      </c>
      <c r="I25" s="17">
        <f>C25-D25</f>
        <v>46.2</v>
      </c>
      <c r="J25" s="17">
        <f t="shared" si="4"/>
        <v>46.2</v>
      </c>
      <c r="K25" s="17">
        <f t="shared" si="4"/>
        <v>1405034.4</v>
      </c>
      <c r="L25" s="18">
        <v>0</v>
      </c>
      <c r="M25" s="18">
        <v>0</v>
      </c>
      <c r="N25" s="18">
        <v>0</v>
      </c>
      <c r="O25" s="18">
        <v>0</v>
      </c>
      <c r="P25" s="17">
        <v>46.2</v>
      </c>
      <c r="Q25" s="17">
        <v>1405034.4</v>
      </c>
      <c r="R25" s="17">
        <v>0</v>
      </c>
      <c r="S25" s="17">
        <v>0</v>
      </c>
    </row>
    <row r="26" spans="1:19" ht="61.5" customHeight="1">
      <c r="A26" s="11">
        <v>3</v>
      </c>
      <c r="B26" s="13" t="s">
        <v>28</v>
      </c>
      <c r="C26" s="17">
        <v>90.56</v>
      </c>
      <c r="D26" s="17">
        <f>E26+G26+H26</f>
        <v>45.8</v>
      </c>
      <c r="E26" s="17">
        <v>45.8</v>
      </c>
      <c r="F26" s="17">
        <v>734971.13</v>
      </c>
      <c r="G26" s="17">
        <v>0</v>
      </c>
      <c r="H26" s="17">
        <v>0</v>
      </c>
      <c r="I26" s="17">
        <f>C26-D26</f>
        <v>44.76</v>
      </c>
      <c r="J26" s="17">
        <f t="shared" si="4"/>
        <v>44.76</v>
      </c>
      <c r="K26" s="17">
        <f t="shared" si="4"/>
        <v>2019139.6</v>
      </c>
      <c r="L26" s="18">
        <v>0</v>
      </c>
      <c r="M26" s="18">
        <v>0</v>
      </c>
      <c r="N26" s="18">
        <v>0</v>
      </c>
      <c r="O26" s="18">
        <v>0</v>
      </c>
      <c r="P26" s="17">
        <v>0</v>
      </c>
      <c r="Q26" s="17">
        <v>0</v>
      </c>
      <c r="R26" s="17">
        <v>44.76</v>
      </c>
      <c r="S26" s="17">
        <v>2019139.6</v>
      </c>
    </row>
    <row r="27" spans="1:19" ht="61.5" customHeight="1">
      <c r="A27" s="11">
        <v>4</v>
      </c>
      <c r="B27" s="13" t="s">
        <v>30</v>
      </c>
      <c r="C27" s="17">
        <v>459.62</v>
      </c>
      <c r="D27" s="17">
        <f>E27+G27+H27</f>
        <v>459.62</v>
      </c>
      <c r="E27" s="17">
        <v>459.62</v>
      </c>
      <c r="F27" s="17">
        <v>13977963.439999999</v>
      </c>
      <c r="G27" s="17">
        <v>0</v>
      </c>
      <c r="H27" s="17">
        <v>0</v>
      </c>
      <c r="I27" s="17">
        <f>C27-D27</f>
        <v>0</v>
      </c>
      <c r="J27" s="17">
        <f t="shared" si="4"/>
        <v>0</v>
      </c>
      <c r="K27" s="17">
        <f t="shared" si="4"/>
        <v>0</v>
      </c>
      <c r="L27" s="18">
        <v>0</v>
      </c>
      <c r="M27" s="18">
        <v>0</v>
      </c>
      <c r="N27" s="18">
        <v>0</v>
      </c>
      <c r="O27" s="18">
        <v>0</v>
      </c>
      <c r="P27" s="17">
        <v>0</v>
      </c>
      <c r="Q27" s="17">
        <v>0</v>
      </c>
      <c r="R27" s="17">
        <v>0</v>
      </c>
      <c r="S27" s="17">
        <v>0</v>
      </c>
    </row>
    <row r="28" spans="1:19" ht="41.25" customHeight="1">
      <c r="A28" s="11"/>
      <c r="B28" s="13" t="s">
        <v>31</v>
      </c>
      <c r="C28" s="17">
        <f t="shared" ref="C28:S28" si="5">SUM(C29:C33)</f>
        <v>2231.98</v>
      </c>
      <c r="D28" s="17">
        <f t="shared" si="5"/>
        <v>1876.78</v>
      </c>
      <c r="E28" s="17">
        <f t="shared" si="5"/>
        <v>1876.78</v>
      </c>
      <c r="F28" s="17">
        <f t="shared" si="5"/>
        <v>57076633.359999999</v>
      </c>
      <c r="G28" s="17">
        <f t="shared" si="5"/>
        <v>0</v>
      </c>
      <c r="H28" s="17">
        <f t="shared" si="5"/>
        <v>0</v>
      </c>
      <c r="I28" s="17">
        <f t="shared" si="5"/>
        <v>355.2</v>
      </c>
      <c r="J28" s="17">
        <f t="shared" si="5"/>
        <v>355.2</v>
      </c>
      <c r="K28" s="17">
        <f t="shared" si="5"/>
        <v>10802342.41</v>
      </c>
      <c r="L28" s="18">
        <f t="shared" si="5"/>
        <v>0</v>
      </c>
      <c r="M28" s="18">
        <f t="shared" si="5"/>
        <v>0</v>
      </c>
      <c r="N28" s="18">
        <f t="shared" si="5"/>
        <v>0</v>
      </c>
      <c r="O28" s="18">
        <f t="shared" si="5"/>
        <v>0</v>
      </c>
      <c r="P28" s="17">
        <f t="shared" si="5"/>
        <v>355.2</v>
      </c>
      <c r="Q28" s="17">
        <f t="shared" si="5"/>
        <v>10802342.41</v>
      </c>
      <c r="R28" s="17">
        <f t="shared" si="5"/>
        <v>0</v>
      </c>
      <c r="S28" s="17">
        <f t="shared" si="5"/>
        <v>0</v>
      </c>
    </row>
    <row r="29" spans="1:19" ht="66.75" customHeight="1">
      <c r="A29" s="11">
        <v>1</v>
      </c>
      <c r="B29" s="13" t="s">
        <v>32</v>
      </c>
      <c r="C29" s="17">
        <v>743</v>
      </c>
      <c r="D29" s="17">
        <f>E29+G29+H29</f>
        <v>710.7</v>
      </c>
      <c r="E29" s="17">
        <v>710.7</v>
      </c>
      <c r="F29" s="17">
        <v>21613808.399999999</v>
      </c>
      <c r="G29" s="17">
        <v>0</v>
      </c>
      <c r="H29" s="17">
        <v>0</v>
      </c>
      <c r="I29" s="17">
        <f>C29-D29</f>
        <v>32.299999999999997</v>
      </c>
      <c r="J29" s="17">
        <f t="shared" ref="J29:K33" si="6">L29+N29+P29+R29</f>
        <v>32.299999999999997</v>
      </c>
      <c r="K29" s="17">
        <f t="shared" si="6"/>
        <v>982307.6</v>
      </c>
      <c r="L29" s="18">
        <v>0</v>
      </c>
      <c r="M29" s="18">
        <v>0</v>
      </c>
      <c r="N29" s="18">
        <v>0</v>
      </c>
      <c r="O29" s="18">
        <v>0</v>
      </c>
      <c r="P29" s="17">
        <v>32.299999999999997</v>
      </c>
      <c r="Q29" s="17">
        <v>982307.6</v>
      </c>
      <c r="R29" s="17">
        <v>0</v>
      </c>
      <c r="S29" s="17">
        <v>0</v>
      </c>
    </row>
    <row r="30" spans="1:19" ht="20.25">
      <c r="A30" s="11">
        <v>2</v>
      </c>
      <c r="B30" s="13" t="s">
        <v>24</v>
      </c>
      <c r="C30" s="17">
        <v>1042.3800000000001</v>
      </c>
      <c r="D30" s="17">
        <f>E30+G30+H30</f>
        <v>751.48</v>
      </c>
      <c r="E30" s="17">
        <v>751.48</v>
      </c>
      <c r="F30" s="17">
        <v>22854009.760000002</v>
      </c>
      <c r="G30" s="17">
        <v>0</v>
      </c>
      <c r="H30" s="17">
        <v>0</v>
      </c>
      <c r="I30" s="17">
        <f>C30-D30</f>
        <v>290.89999999999998</v>
      </c>
      <c r="J30" s="17">
        <f t="shared" si="6"/>
        <v>290.89999999999998</v>
      </c>
      <c r="K30" s="17">
        <f t="shared" si="6"/>
        <v>8846850.8100000005</v>
      </c>
      <c r="L30" s="18">
        <v>0</v>
      </c>
      <c r="M30" s="18">
        <v>0</v>
      </c>
      <c r="N30" s="18">
        <v>0</v>
      </c>
      <c r="O30" s="18">
        <v>0</v>
      </c>
      <c r="P30" s="17">
        <v>290.89999999999998</v>
      </c>
      <c r="Q30" s="17">
        <v>8846850.8100000005</v>
      </c>
      <c r="R30" s="17">
        <v>0</v>
      </c>
      <c r="S30" s="17">
        <v>0</v>
      </c>
    </row>
    <row r="31" spans="1:19" ht="20.25">
      <c r="A31" s="11">
        <v>3</v>
      </c>
      <c r="B31" s="13" t="s">
        <v>26</v>
      </c>
      <c r="C31" s="17">
        <v>32</v>
      </c>
      <c r="D31" s="17">
        <f>E31+G31+H31</f>
        <v>0</v>
      </c>
      <c r="E31" s="17">
        <v>0</v>
      </c>
      <c r="F31" s="17">
        <v>0</v>
      </c>
      <c r="G31" s="17">
        <v>0</v>
      </c>
      <c r="H31" s="17">
        <v>0</v>
      </c>
      <c r="I31" s="17">
        <f>C31-D31</f>
        <v>32</v>
      </c>
      <c r="J31" s="17">
        <f t="shared" si="6"/>
        <v>32</v>
      </c>
      <c r="K31" s="17">
        <f t="shared" si="6"/>
        <v>973184</v>
      </c>
      <c r="L31" s="18">
        <v>0</v>
      </c>
      <c r="M31" s="18">
        <v>0</v>
      </c>
      <c r="N31" s="18">
        <v>0</v>
      </c>
      <c r="O31" s="18">
        <v>0</v>
      </c>
      <c r="P31" s="17">
        <v>32</v>
      </c>
      <c r="Q31" s="17">
        <v>973184</v>
      </c>
      <c r="R31" s="17">
        <v>0</v>
      </c>
      <c r="S31" s="17">
        <v>0</v>
      </c>
    </row>
    <row r="32" spans="1:19" ht="65.25" customHeight="1">
      <c r="A32" s="11">
        <v>4</v>
      </c>
      <c r="B32" s="13" t="s">
        <v>28</v>
      </c>
      <c r="C32" s="17">
        <v>368.6</v>
      </c>
      <c r="D32" s="17">
        <f>E32+G32+H32</f>
        <v>368.6</v>
      </c>
      <c r="E32" s="17">
        <v>368.6</v>
      </c>
      <c r="F32" s="17">
        <v>11209863.199999999</v>
      </c>
      <c r="G32" s="17">
        <v>0</v>
      </c>
      <c r="H32" s="17">
        <v>0</v>
      </c>
      <c r="I32" s="17">
        <f>C32-D32</f>
        <v>0</v>
      </c>
      <c r="J32" s="17">
        <f t="shared" si="6"/>
        <v>0</v>
      </c>
      <c r="K32" s="17">
        <f t="shared" si="6"/>
        <v>0</v>
      </c>
      <c r="L32" s="18">
        <v>0</v>
      </c>
      <c r="M32" s="18">
        <v>0</v>
      </c>
      <c r="N32" s="18">
        <v>0</v>
      </c>
      <c r="O32" s="18">
        <v>0</v>
      </c>
      <c r="P32" s="17">
        <v>0</v>
      </c>
      <c r="Q32" s="17">
        <v>0</v>
      </c>
      <c r="R32" s="17">
        <v>0</v>
      </c>
      <c r="S32" s="17">
        <v>0</v>
      </c>
    </row>
    <row r="33" spans="1:22" ht="59.25" customHeight="1">
      <c r="A33" s="11">
        <v>5</v>
      </c>
      <c r="B33" s="13" t="s">
        <v>30</v>
      </c>
      <c r="C33" s="17">
        <v>46</v>
      </c>
      <c r="D33" s="17">
        <f>E33+G33+H33</f>
        <v>46</v>
      </c>
      <c r="E33" s="17">
        <v>46</v>
      </c>
      <c r="F33" s="17">
        <v>1398952</v>
      </c>
      <c r="G33" s="17">
        <v>0</v>
      </c>
      <c r="H33" s="17">
        <v>0</v>
      </c>
      <c r="I33" s="17">
        <f>C33-D33</f>
        <v>0</v>
      </c>
      <c r="J33" s="17">
        <f t="shared" si="6"/>
        <v>0</v>
      </c>
      <c r="K33" s="17">
        <f t="shared" si="6"/>
        <v>0</v>
      </c>
      <c r="L33" s="18">
        <v>0</v>
      </c>
      <c r="M33" s="18">
        <v>0</v>
      </c>
      <c r="N33" s="18">
        <v>0</v>
      </c>
      <c r="O33" s="18">
        <v>0</v>
      </c>
      <c r="P33" s="17">
        <v>0</v>
      </c>
      <c r="Q33" s="17">
        <v>0</v>
      </c>
      <c r="R33" s="17">
        <v>0</v>
      </c>
      <c r="S33" s="17">
        <v>0</v>
      </c>
    </row>
    <row r="34" spans="1:22" ht="41.25" customHeight="1">
      <c r="A34" s="11"/>
      <c r="B34" s="13" t="s">
        <v>33</v>
      </c>
      <c r="C34" s="17">
        <f t="shared" ref="C34:S34" si="7">SUM(C35:C38)</f>
        <v>6168.18</v>
      </c>
      <c r="D34" s="17">
        <f t="shared" si="7"/>
        <v>4837.3500000000004</v>
      </c>
      <c r="E34" s="17">
        <f t="shared" si="7"/>
        <v>4837.3500000000004</v>
      </c>
      <c r="F34" s="17">
        <f t="shared" si="7"/>
        <v>147113488.19999999</v>
      </c>
      <c r="G34" s="17">
        <f t="shared" si="7"/>
        <v>0</v>
      </c>
      <c r="H34" s="17">
        <f t="shared" si="7"/>
        <v>0</v>
      </c>
      <c r="I34" s="17">
        <f t="shared" si="7"/>
        <v>1330.83</v>
      </c>
      <c r="J34" s="17">
        <f t="shared" si="7"/>
        <v>1330.83</v>
      </c>
      <c r="K34" s="17">
        <f t="shared" si="7"/>
        <v>40473201.960000001</v>
      </c>
      <c r="L34" s="18">
        <f t="shared" si="7"/>
        <v>0</v>
      </c>
      <c r="M34" s="18">
        <f t="shared" si="7"/>
        <v>0</v>
      </c>
      <c r="N34" s="18">
        <f t="shared" si="7"/>
        <v>478.6</v>
      </c>
      <c r="O34" s="18">
        <f t="shared" si="7"/>
        <v>14555183.199999999</v>
      </c>
      <c r="P34" s="17">
        <f t="shared" si="7"/>
        <v>805.26</v>
      </c>
      <c r="Q34" s="17">
        <f t="shared" si="7"/>
        <v>24489567.120000001</v>
      </c>
      <c r="R34" s="17">
        <f t="shared" si="7"/>
        <v>46.97</v>
      </c>
      <c r="S34" s="17">
        <f t="shared" si="7"/>
        <v>1428451.64</v>
      </c>
    </row>
    <row r="35" spans="1:22" ht="20.25">
      <c r="A35" s="11">
        <v>1</v>
      </c>
      <c r="B35" s="13" t="s">
        <v>24</v>
      </c>
      <c r="C35" s="17">
        <v>2597.98</v>
      </c>
      <c r="D35" s="17">
        <f>E35+G35+H35</f>
        <v>1838.05</v>
      </c>
      <c r="E35" s="17">
        <v>1838.05</v>
      </c>
      <c r="F35" s="17">
        <v>55898776.600000001</v>
      </c>
      <c r="G35" s="17">
        <v>0</v>
      </c>
      <c r="H35" s="17">
        <v>0</v>
      </c>
      <c r="I35" s="17">
        <f>C35-D35</f>
        <v>759.93</v>
      </c>
      <c r="J35" s="17">
        <f t="shared" ref="J35:K38" si="8">L35+N35+P35+R35</f>
        <v>759.93</v>
      </c>
      <c r="K35" s="17">
        <f t="shared" si="8"/>
        <v>23110991.16</v>
      </c>
      <c r="L35" s="18">
        <v>0</v>
      </c>
      <c r="M35" s="18">
        <v>0</v>
      </c>
      <c r="N35" s="18">
        <v>0</v>
      </c>
      <c r="O35" s="18">
        <v>0</v>
      </c>
      <c r="P35" s="17">
        <v>759.93</v>
      </c>
      <c r="Q35" s="17">
        <v>23110991.16</v>
      </c>
      <c r="R35" s="17">
        <v>0</v>
      </c>
      <c r="S35" s="17">
        <v>0</v>
      </c>
    </row>
    <row r="36" spans="1:22" ht="20.25">
      <c r="A36" s="11">
        <v>2</v>
      </c>
      <c r="B36" s="13" t="s">
        <v>25</v>
      </c>
      <c r="C36" s="17">
        <v>3101.4</v>
      </c>
      <c r="D36" s="17">
        <f>E36+G36+H36</f>
        <v>2622.8</v>
      </c>
      <c r="E36" s="17">
        <v>2622.8</v>
      </c>
      <c r="F36" s="17">
        <v>79764593.599999994</v>
      </c>
      <c r="G36" s="17">
        <v>0</v>
      </c>
      <c r="H36" s="17">
        <v>0</v>
      </c>
      <c r="I36" s="17">
        <f>C36-D36</f>
        <v>478.6</v>
      </c>
      <c r="J36" s="17">
        <f t="shared" si="8"/>
        <v>478.6</v>
      </c>
      <c r="K36" s="17">
        <f t="shared" si="8"/>
        <v>14555183.199999999</v>
      </c>
      <c r="L36" s="18">
        <v>0</v>
      </c>
      <c r="M36" s="18">
        <v>0</v>
      </c>
      <c r="N36" s="18">
        <v>478.6</v>
      </c>
      <c r="O36" s="18">
        <v>14555183.199999999</v>
      </c>
      <c r="P36" s="17">
        <v>0</v>
      </c>
      <c r="Q36" s="17">
        <v>0</v>
      </c>
      <c r="R36" s="17">
        <v>0</v>
      </c>
      <c r="S36" s="17">
        <v>0</v>
      </c>
    </row>
    <row r="37" spans="1:22" ht="40.5">
      <c r="A37" s="11">
        <v>3</v>
      </c>
      <c r="B37" s="13" t="s">
        <v>27</v>
      </c>
      <c r="C37" s="17">
        <v>98.43</v>
      </c>
      <c r="D37" s="17">
        <f>E37+G37+H37</f>
        <v>53.1</v>
      </c>
      <c r="E37" s="17">
        <v>53.1</v>
      </c>
      <c r="F37" s="17">
        <v>1614877.2</v>
      </c>
      <c r="G37" s="17">
        <v>0</v>
      </c>
      <c r="H37" s="17">
        <v>0</v>
      </c>
      <c r="I37" s="17">
        <f>C37-D37</f>
        <v>45.33</v>
      </c>
      <c r="J37" s="17">
        <f t="shared" si="8"/>
        <v>45.33</v>
      </c>
      <c r="K37" s="17">
        <f t="shared" si="8"/>
        <v>1378575.96</v>
      </c>
      <c r="L37" s="18">
        <v>0</v>
      </c>
      <c r="M37" s="18">
        <v>0</v>
      </c>
      <c r="N37" s="18">
        <v>0</v>
      </c>
      <c r="O37" s="18">
        <v>0</v>
      </c>
      <c r="P37" s="17">
        <v>45.33</v>
      </c>
      <c r="Q37" s="17">
        <v>1378575.96</v>
      </c>
      <c r="R37" s="17">
        <v>0</v>
      </c>
      <c r="S37" s="17">
        <v>0</v>
      </c>
    </row>
    <row r="38" spans="1:22" ht="63.75" customHeight="1">
      <c r="A38" s="11">
        <v>4</v>
      </c>
      <c r="B38" s="13" t="s">
        <v>28</v>
      </c>
      <c r="C38" s="17">
        <v>370.37</v>
      </c>
      <c r="D38" s="17">
        <f>E38+G38+H38</f>
        <v>323.39999999999998</v>
      </c>
      <c r="E38" s="17">
        <v>323.39999999999998</v>
      </c>
      <c r="F38" s="17">
        <v>9835240.8000000007</v>
      </c>
      <c r="G38" s="17">
        <v>0</v>
      </c>
      <c r="H38" s="17">
        <v>0</v>
      </c>
      <c r="I38" s="17">
        <f>C38-D38</f>
        <v>46.97</v>
      </c>
      <c r="J38" s="17">
        <f t="shared" si="8"/>
        <v>46.97</v>
      </c>
      <c r="K38" s="17">
        <f t="shared" si="8"/>
        <v>1428451.64</v>
      </c>
      <c r="L38" s="18">
        <v>0</v>
      </c>
      <c r="M38" s="18">
        <v>0</v>
      </c>
      <c r="N38" s="18">
        <v>0</v>
      </c>
      <c r="O38" s="18">
        <v>0</v>
      </c>
      <c r="P38" s="17">
        <v>0</v>
      </c>
      <c r="Q38" s="17">
        <v>0</v>
      </c>
      <c r="R38" s="17">
        <v>46.97</v>
      </c>
      <c r="S38" s="17">
        <v>1428451.64</v>
      </c>
    </row>
    <row r="39" spans="1:22" ht="28.5" customHeight="1">
      <c r="A39" s="11"/>
      <c r="B39" s="13" t="s">
        <v>34</v>
      </c>
      <c r="C39" s="17">
        <f t="shared" ref="C39:S39" si="9">SUM(C40:C44)</f>
        <v>6171.75</v>
      </c>
      <c r="D39" s="17">
        <f t="shared" si="9"/>
        <v>4195.54</v>
      </c>
      <c r="E39" s="17">
        <f t="shared" si="9"/>
        <v>4195.54</v>
      </c>
      <c r="F39" s="17">
        <f t="shared" si="9"/>
        <v>158420695.47999999</v>
      </c>
      <c r="G39" s="17">
        <f t="shared" si="9"/>
        <v>0</v>
      </c>
      <c r="H39" s="17">
        <f t="shared" si="9"/>
        <v>0</v>
      </c>
      <c r="I39" s="17">
        <f t="shared" si="9"/>
        <v>1976.21</v>
      </c>
      <c r="J39" s="17">
        <f t="shared" si="9"/>
        <v>1976.21</v>
      </c>
      <c r="K39" s="17">
        <f t="shared" si="9"/>
        <v>74620326.030000001</v>
      </c>
      <c r="L39" s="18">
        <f t="shared" si="9"/>
        <v>0</v>
      </c>
      <c r="M39" s="18">
        <f t="shared" si="9"/>
        <v>0</v>
      </c>
      <c r="N39" s="18">
        <f t="shared" si="9"/>
        <v>308.3</v>
      </c>
      <c r="O39" s="18">
        <f t="shared" si="9"/>
        <v>11641195.279999999</v>
      </c>
      <c r="P39" s="17">
        <f t="shared" si="9"/>
        <v>1667.91</v>
      </c>
      <c r="Q39" s="17">
        <f t="shared" si="9"/>
        <v>62979130.75</v>
      </c>
      <c r="R39" s="17">
        <f t="shared" si="9"/>
        <v>0</v>
      </c>
      <c r="S39" s="17">
        <f t="shared" si="9"/>
        <v>0</v>
      </c>
    </row>
    <row r="40" spans="1:22" ht="40.5">
      <c r="A40" s="11">
        <v>1</v>
      </c>
      <c r="B40" s="13" t="s">
        <v>35</v>
      </c>
      <c r="C40" s="17">
        <v>231.1</v>
      </c>
      <c r="D40" s="17">
        <f>E40+G40+H40</f>
        <v>21.6</v>
      </c>
      <c r="E40" s="17">
        <v>21.6</v>
      </c>
      <c r="F40" s="17">
        <v>815601.1</v>
      </c>
      <c r="G40" s="17">
        <v>0</v>
      </c>
      <c r="H40" s="17">
        <v>0</v>
      </c>
      <c r="I40" s="17">
        <f>C40-D40</f>
        <v>209.5</v>
      </c>
      <c r="J40" s="17">
        <f t="shared" ref="J40:K44" si="10">L40+N40+P40+R40</f>
        <v>209.5</v>
      </c>
      <c r="K40" s="17">
        <f t="shared" si="10"/>
        <v>7910575.4500000002</v>
      </c>
      <c r="L40" s="18">
        <v>0</v>
      </c>
      <c r="M40" s="18">
        <v>0</v>
      </c>
      <c r="N40" s="18">
        <v>0</v>
      </c>
      <c r="O40" s="18">
        <v>0</v>
      </c>
      <c r="P40" s="17">
        <v>209.5</v>
      </c>
      <c r="Q40" s="17">
        <v>7910575.4500000002</v>
      </c>
      <c r="R40" s="17">
        <v>0</v>
      </c>
      <c r="S40" s="17">
        <v>0</v>
      </c>
    </row>
    <row r="41" spans="1:22" ht="20.25">
      <c r="A41" s="11">
        <v>2</v>
      </c>
      <c r="B41" s="13" t="s">
        <v>24</v>
      </c>
      <c r="C41" s="17">
        <v>3924.35</v>
      </c>
      <c r="D41" s="17">
        <f>E41+G41+H41</f>
        <v>2510.04</v>
      </c>
      <c r="E41" s="17">
        <v>2510.04</v>
      </c>
      <c r="F41" s="17">
        <v>94777378.469999999</v>
      </c>
      <c r="G41" s="17">
        <v>0</v>
      </c>
      <c r="H41" s="17">
        <v>0</v>
      </c>
      <c r="I41" s="17">
        <f>C41-D41</f>
        <v>1414.31</v>
      </c>
      <c r="J41" s="17">
        <f t="shared" si="10"/>
        <v>1414.31</v>
      </c>
      <c r="K41" s="17">
        <f t="shared" si="10"/>
        <v>53403369.729999997</v>
      </c>
      <c r="L41" s="18">
        <v>0</v>
      </c>
      <c r="M41" s="18">
        <v>0</v>
      </c>
      <c r="N41" s="18">
        <v>0</v>
      </c>
      <c r="O41" s="18">
        <v>0</v>
      </c>
      <c r="P41" s="17">
        <v>1414.31</v>
      </c>
      <c r="Q41" s="17">
        <v>53403369.729999997</v>
      </c>
      <c r="R41" s="17">
        <v>0</v>
      </c>
      <c r="S41" s="17">
        <v>0</v>
      </c>
    </row>
    <row r="42" spans="1:22" ht="20.25">
      <c r="A42" s="11">
        <v>3</v>
      </c>
      <c r="B42" s="13" t="s">
        <v>25</v>
      </c>
      <c r="C42" s="17">
        <v>1157.9000000000001</v>
      </c>
      <c r="D42" s="17">
        <f>E42+G42+H42</f>
        <v>936.1</v>
      </c>
      <c r="E42" s="17">
        <v>936.1</v>
      </c>
      <c r="F42" s="17">
        <v>35346490.090000004</v>
      </c>
      <c r="G42" s="17">
        <v>0</v>
      </c>
      <c r="H42" s="17">
        <v>0</v>
      </c>
      <c r="I42" s="17">
        <f>C42-D42</f>
        <v>221.8</v>
      </c>
      <c r="J42" s="17">
        <f t="shared" si="10"/>
        <v>221.8</v>
      </c>
      <c r="K42" s="17">
        <f t="shared" si="10"/>
        <v>8375014.96</v>
      </c>
      <c r="L42" s="18">
        <v>0</v>
      </c>
      <c r="M42" s="18">
        <v>0</v>
      </c>
      <c r="N42" s="18">
        <v>221.8</v>
      </c>
      <c r="O42" s="18">
        <v>8375014.96</v>
      </c>
      <c r="P42" s="17">
        <v>0</v>
      </c>
      <c r="Q42" s="17">
        <v>0</v>
      </c>
      <c r="R42" s="17">
        <v>0</v>
      </c>
      <c r="S42" s="17">
        <v>0</v>
      </c>
    </row>
    <row r="43" spans="1:22" ht="63" customHeight="1">
      <c r="A43" s="11">
        <v>4</v>
      </c>
      <c r="B43" s="13" t="s">
        <v>36</v>
      </c>
      <c r="C43" s="17">
        <v>531.1</v>
      </c>
      <c r="D43" s="17">
        <f>E43+G43+H43</f>
        <v>444.6</v>
      </c>
      <c r="E43" s="17">
        <v>444.6</v>
      </c>
      <c r="F43" s="17">
        <v>16787789.23</v>
      </c>
      <c r="G43" s="17">
        <v>0</v>
      </c>
      <c r="H43" s="17">
        <v>0</v>
      </c>
      <c r="I43" s="17">
        <f>C43-D43</f>
        <v>86.5</v>
      </c>
      <c r="J43" s="17">
        <f t="shared" si="10"/>
        <v>86.5</v>
      </c>
      <c r="K43" s="17">
        <f t="shared" si="10"/>
        <v>3266180.32</v>
      </c>
      <c r="L43" s="18">
        <v>0</v>
      </c>
      <c r="M43" s="18">
        <v>0</v>
      </c>
      <c r="N43" s="18">
        <v>86.5</v>
      </c>
      <c r="O43" s="18">
        <v>3266180.32</v>
      </c>
      <c r="P43" s="17">
        <v>0</v>
      </c>
      <c r="Q43" s="17">
        <v>0</v>
      </c>
      <c r="R43" s="17">
        <v>0</v>
      </c>
      <c r="S43" s="17">
        <v>0</v>
      </c>
    </row>
    <row r="44" spans="1:22" ht="65.25" customHeight="1">
      <c r="A44" s="11">
        <v>5</v>
      </c>
      <c r="B44" s="13" t="s">
        <v>37</v>
      </c>
      <c r="C44" s="17">
        <v>327.3</v>
      </c>
      <c r="D44" s="17">
        <f>E44+G44+H44</f>
        <v>283.2</v>
      </c>
      <c r="E44" s="17">
        <v>283.2</v>
      </c>
      <c r="F44" s="17">
        <v>10693436.59</v>
      </c>
      <c r="G44" s="17">
        <v>0</v>
      </c>
      <c r="H44" s="17">
        <v>0</v>
      </c>
      <c r="I44" s="17">
        <f>C44-D44</f>
        <v>44.1</v>
      </c>
      <c r="J44" s="17">
        <f t="shared" si="10"/>
        <v>44.1</v>
      </c>
      <c r="K44" s="17">
        <f t="shared" si="10"/>
        <v>1665185.57</v>
      </c>
      <c r="L44" s="18">
        <v>0</v>
      </c>
      <c r="M44" s="18">
        <v>0</v>
      </c>
      <c r="N44" s="18">
        <v>0</v>
      </c>
      <c r="O44" s="18">
        <v>0</v>
      </c>
      <c r="P44" s="17">
        <v>44.1</v>
      </c>
      <c r="Q44" s="17">
        <v>1665185.57</v>
      </c>
      <c r="R44" s="17">
        <v>0</v>
      </c>
      <c r="S44" s="17">
        <v>0</v>
      </c>
    </row>
    <row r="45" spans="1:22" ht="37.5" customHeight="1">
      <c r="A45" s="11"/>
      <c r="B45" s="13" t="s">
        <v>38</v>
      </c>
      <c r="C45" s="17">
        <f t="shared" ref="C45:S45" si="11">SUM(C46)</f>
        <v>5741.7</v>
      </c>
      <c r="D45" s="17">
        <f t="shared" si="11"/>
        <v>3412</v>
      </c>
      <c r="E45" s="17">
        <f t="shared" si="11"/>
        <v>3412</v>
      </c>
      <c r="F45" s="17">
        <f t="shared" si="11"/>
        <v>128834765.72</v>
      </c>
      <c r="G45" s="17">
        <f t="shared" si="11"/>
        <v>0</v>
      </c>
      <c r="H45" s="17">
        <f t="shared" si="11"/>
        <v>0</v>
      </c>
      <c r="I45" s="17">
        <f t="shared" si="11"/>
        <v>2329.6999999999998</v>
      </c>
      <c r="J45" s="17">
        <f t="shared" si="11"/>
        <v>2329.6999999999998</v>
      </c>
      <c r="K45" s="17">
        <f t="shared" si="11"/>
        <v>87967864.510000005</v>
      </c>
      <c r="L45" s="18">
        <f t="shared" si="11"/>
        <v>0</v>
      </c>
      <c r="M45" s="18">
        <f t="shared" si="11"/>
        <v>0</v>
      </c>
      <c r="N45" s="18">
        <f t="shared" si="11"/>
        <v>0</v>
      </c>
      <c r="O45" s="18">
        <f t="shared" si="11"/>
        <v>0</v>
      </c>
      <c r="P45" s="17">
        <f t="shared" si="11"/>
        <v>2329.6999999999998</v>
      </c>
      <c r="Q45" s="17">
        <f t="shared" si="11"/>
        <v>87967864.510000005</v>
      </c>
      <c r="R45" s="17">
        <f t="shared" si="11"/>
        <v>0</v>
      </c>
      <c r="S45" s="17">
        <f t="shared" si="11"/>
        <v>0</v>
      </c>
    </row>
    <row r="46" spans="1:22" ht="20.25">
      <c r="A46" s="11">
        <v>1</v>
      </c>
      <c r="B46" s="13" t="s">
        <v>24</v>
      </c>
      <c r="C46" s="17">
        <v>5741.7</v>
      </c>
      <c r="D46" s="17">
        <f>E46+G46+H46</f>
        <v>3412</v>
      </c>
      <c r="E46" s="17">
        <v>3412</v>
      </c>
      <c r="F46" s="17">
        <v>128834765.72</v>
      </c>
      <c r="G46" s="17">
        <v>0</v>
      </c>
      <c r="H46" s="17">
        <v>0</v>
      </c>
      <c r="I46" s="17">
        <f>C46-D46</f>
        <v>2329.6999999999998</v>
      </c>
      <c r="J46" s="17">
        <f>L46+N46+P46+R46</f>
        <v>2329.6999999999998</v>
      </c>
      <c r="K46" s="17">
        <f>M46+O46+Q46+S46</f>
        <v>87967864.510000005</v>
      </c>
      <c r="L46" s="18">
        <v>0</v>
      </c>
      <c r="M46" s="18">
        <v>0</v>
      </c>
      <c r="N46" s="18">
        <v>0</v>
      </c>
      <c r="O46" s="18">
        <v>0</v>
      </c>
      <c r="P46" s="17">
        <v>2329.6999999999998</v>
      </c>
      <c r="Q46" s="17">
        <v>87967864.510000005</v>
      </c>
      <c r="R46" s="17">
        <v>0</v>
      </c>
      <c r="S46" s="17">
        <v>0</v>
      </c>
    </row>
    <row r="47" spans="1:22">
      <c r="B47" s="5"/>
      <c r="M47"/>
      <c r="N47"/>
      <c r="O47"/>
    </row>
    <row r="48" spans="1:22" ht="45" customHeight="1">
      <c r="A48" s="23" t="s">
        <v>39</v>
      </c>
      <c r="B48" s="24"/>
      <c r="C48" s="24"/>
      <c r="D48" s="24"/>
      <c r="E48" s="24"/>
      <c r="F48" s="24"/>
      <c r="G48" s="24"/>
      <c r="H48" s="24"/>
      <c r="I48" s="24"/>
      <c r="T48" s="6"/>
      <c r="U48" s="6"/>
      <c r="V48" s="4"/>
    </row>
    <row r="49" spans="1:22" ht="15" customHeight="1">
      <c r="A49" s="24"/>
      <c r="B49" s="24"/>
      <c r="C49" s="24"/>
      <c r="D49" s="24"/>
      <c r="E49" s="24"/>
      <c r="F49" s="24"/>
      <c r="G49" s="24"/>
      <c r="H49" s="24"/>
      <c r="I49" s="24"/>
      <c r="O49" s="27"/>
      <c r="P49" s="27"/>
      <c r="Q49" s="26"/>
      <c r="R49" s="26"/>
      <c r="S49" s="26"/>
      <c r="T49" s="6"/>
      <c r="U49" s="6"/>
      <c r="V49" s="6"/>
    </row>
    <row r="50" spans="1:22" ht="21" customHeight="1">
      <c r="A50" s="7"/>
      <c r="B50" s="7"/>
      <c r="C50" s="7"/>
      <c r="D50" s="7"/>
      <c r="E50" s="7"/>
      <c r="F50" s="7"/>
      <c r="G50" s="7"/>
      <c r="H50" s="7"/>
      <c r="I50" s="7"/>
      <c r="J50" s="4"/>
      <c r="K50" s="8"/>
      <c r="L50" s="8"/>
      <c r="O50" s="25" t="s">
        <v>40</v>
      </c>
      <c r="P50" s="25"/>
      <c r="Q50" s="25" t="s">
        <v>41</v>
      </c>
      <c r="R50" s="25"/>
      <c r="S50" s="25"/>
      <c r="T50" s="6"/>
      <c r="U50" s="6"/>
      <c r="V50" s="6"/>
    </row>
    <row r="51" spans="1:22" ht="15" customHeight="1">
      <c r="A51" s="7"/>
      <c r="B51" s="7"/>
      <c r="C51" s="7"/>
      <c r="D51" s="7"/>
      <c r="E51" s="7"/>
      <c r="F51" s="7"/>
      <c r="G51" s="7"/>
      <c r="H51" s="7"/>
      <c r="I51" s="7"/>
      <c r="J51" s="4"/>
      <c r="K51" s="8"/>
      <c r="L51" s="8"/>
      <c r="T51" s="6"/>
      <c r="U51" s="6"/>
      <c r="V51" s="6"/>
    </row>
    <row r="52" spans="1:22" ht="21" customHeight="1">
      <c r="A52" s="7"/>
      <c r="B52" s="7"/>
      <c r="C52" s="7"/>
      <c r="D52" s="7"/>
      <c r="E52" s="7"/>
      <c r="F52" s="7"/>
      <c r="G52" s="7"/>
      <c r="H52" s="7"/>
      <c r="I52" s="7"/>
      <c r="J52" s="4"/>
      <c r="K52" s="8"/>
      <c r="L52" s="8"/>
      <c r="O52" s="19" t="s">
        <v>42</v>
      </c>
      <c r="P52" s="19"/>
      <c r="Q52" s="19"/>
      <c r="R52" s="20" t="s">
        <v>43</v>
      </c>
      <c r="S52" s="20"/>
      <c r="T52" s="6"/>
      <c r="U52" s="6"/>
      <c r="V52" s="6"/>
    </row>
    <row r="53" spans="1:22" ht="15" customHeight="1">
      <c r="A53" s="7"/>
      <c r="B53" s="7"/>
      <c r="C53" s="7"/>
      <c r="D53" s="7"/>
      <c r="E53" s="7"/>
      <c r="F53" s="7"/>
      <c r="G53" s="7"/>
      <c r="H53" s="7"/>
      <c r="I53" s="7"/>
      <c r="J53" s="4"/>
      <c r="K53" s="8"/>
      <c r="L53" s="8"/>
      <c r="P53" s="9"/>
      <c r="Q53" s="9"/>
      <c r="R53" s="10"/>
      <c r="S53" s="9"/>
      <c r="T53" s="6"/>
      <c r="U53" s="6"/>
      <c r="V53" s="6"/>
    </row>
  </sheetData>
  <sheetProtection formatCells="0" formatColumns="0" formatRows="0" insertColumns="0" insertRows="0" insertHyperlinks="0" deleteColumns="0" deleteRows="0" sort="0" autoFilter="0" pivotTables="0"/>
  <mergeCells count="29">
    <mergeCell ref="A9:A14"/>
    <mergeCell ref="B9:B14"/>
    <mergeCell ref="C9:C13"/>
    <mergeCell ref="I9:S9"/>
    <mergeCell ref="D10:D12"/>
    <mergeCell ref="E10:H10"/>
    <mergeCell ref="I10:K12"/>
    <mergeCell ref="L10:S10"/>
    <mergeCell ref="E11:F12"/>
    <mergeCell ref="R11:S12"/>
    <mergeCell ref="N12:O12"/>
    <mergeCell ref="P12:Q12"/>
    <mergeCell ref="D9:H9"/>
    <mergeCell ref="G11:G12"/>
    <mergeCell ref="H11:H12"/>
    <mergeCell ref="L11:M12"/>
    <mergeCell ref="A48:I49"/>
    <mergeCell ref="Q50:S50"/>
    <mergeCell ref="Q49:S49"/>
    <mergeCell ref="O49:P49"/>
    <mergeCell ref="O50:P50"/>
    <mergeCell ref="O52:Q52"/>
    <mergeCell ref="R52:S52"/>
    <mergeCell ref="O1:S1"/>
    <mergeCell ref="O2:S2"/>
    <mergeCell ref="O3:S3"/>
    <mergeCell ref="N11:Q11"/>
    <mergeCell ref="B7:S7"/>
    <mergeCell ref="O4:S4"/>
  </mergeCells>
  <printOptions horizontalCentered="1"/>
  <pageMargins left="0.31496062992125984" right="0.31496062992125984" top="1.1023622047244095" bottom="0.31496062992125984" header="0.51181102362204722" footer="0.51181102362204722"/>
  <pageSetup paperSize="9" scale="32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</vt:lpstr>
      <vt:lpstr>'Форма 2'!Заголовки_для_печати</vt:lpstr>
      <vt:lpstr>'Форма 2'!Область_печати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Евгений</cp:lastModifiedBy>
  <cp:lastPrinted>2020-02-05T08:17:43Z</cp:lastPrinted>
  <dcterms:created xsi:type="dcterms:W3CDTF">2019-02-21T06:24:13Z</dcterms:created>
  <dcterms:modified xsi:type="dcterms:W3CDTF">2020-02-05T08:18:04Z</dcterms:modified>
  <cp:category/>
</cp:coreProperties>
</file>