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8800" windowHeight="12030"/>
  </bookViews>
  <sheets>
    <sheet name="Приложение 7" sheetId="1" r:id="rId1"/>
  </sheets>
  <definedNames>
    <definedName name="Print_Titles_0" localSheetId="0">'Приложение 7'!$9:$12</definedName>
    <definedName name="Print_Titles_0_0" localSheetId="0">'Приложение 7'!$9:$12</definedName>
    <definedName name="Print_Titles_0_0_0" localSheetId="0">'Приложение 7'!$9:$12</definedName>
    <definedName name="report3" localSheetId="0">'Приложение 7'!$9:$12</definedName>
    <definedName name="report4" localSheetId="0">'Приложение 7'!$9:$12</definedName>
    <definedName name="_xlnm.Print_Titles" localSheetId="0">'Приложение 7'!$8:$11</definedName>
    <definedName name="_xlnm.Print_Area" localSheetId="0">'Приложение 7'!$A$1:$AJR$455</definedName>
  </definedNames>
  <calcPr calcId="145621"/>
</workbook>
</file>

<file path=xl/calcChain.xml><?xml version="1.0" encoding="utf-8"?>
<calcChain xmlns="http://schemas.openxmlformats.org/spreadsheetml/2006/main">
  <c r="E241" i="1" l="1"/>
  <c r="J440" i="1"/>
  <c r="J439" i="1"/>
  <c r="J438" i="1"/>
  <c r="H317" i="1"/>
  <c r="H168" i="1"/>
  <c r="J160" i="1"/>
  <c r="E146" i="1"/>
  <c r="I131" i="1"/>
  <c r="H130" i="1"/>
  <c r="K124" i="1"/>
  <c r="J123" i="1"/>
  <c r="I122" i="1"/>
  <c r="I121" i="1"/>
  <c r="H120" i="1"/>
  <c r="J116" i="1"/>
  <c r="I103" i="1"/>
  <c r="E94" i="1"/>
  <c r="J87" i="1"/>
  <c r="J86" i="1"/>
  <c r="I85" i="1"/>
  <c r="J29" i="1" l="1"/>
  <c r="I18" i="1"/>
  <c r="F17" i="1"/>
  <c r="K238" i="1"/>
  <c r="K237" i="1"/>
  <c r="H224" i="1"/>
  <c r="H223" i="1"/>
  <c r="E68" i="1"/>
  <c r="H430" i="1" l="1"/>
  <c r="H363" i="1"/>
  <c r="I356" i="1"/>
  <c r="H309" i="1"/>
  <c r="I276" i="1"/>
  <c r="H254" i="1"/>
  <c r="H203" i="1"/>
  <c r="H184" i="1"/>
  <c r="H136" i="1"/>
  <c r="I129" i="1"/>
  <c r="H95" i="1"/>
  <c r="H90" i="1"/>
  <c r="H82" i="1"/>
  <c r="I70" i="1"/>
  <c r="I49" i="1"/>
  <c r="H31" i="1"/>
  <c r="H27" i="1"/>
  <c r="I22" i="1"/>
  <c r="I21" i="1"/>
  <c r="H20" i="1"/>
  <c r="E441" i="1" l="1"/>
  <c r="E435" i="1" l="1"/>
  <c r="I267" i="1"/>
  <c r="I266" i="1"/>
  <c r="H265" i="1"/>
  <c r="H264" i="1"/>
  <c r="H263" i="1"/>
  <c r="J236" i="1"/>
  <c r="J235" i="1"/>
  <c r="J234" i="1"/>
  <c r="J233" i="1"/>
  <c r="J232" i="1"/>
  <c r="J231" i="1"/>
  <c r="J230" i="1"/>
  <c r="J229" i="1"/>
  <c r="J228" i="1"/>
  <c r="E221" i="1"/>
  <c r="J214" i="1" l="1"/>
  <c r="J213" i="1"/>
  <c r="J212" i="1"/>
  <c r="J211" i="1"/>
  <c r="J210" i="1"/>
  <c r="J209" i="1"/>
  <c r="E465" i="1" l="1"/>
  <c r="E464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K448" i="1"/>
  <c r="J448" i="1"/>
  <c r="I448" i="1"/>
  <c r="H448" i="1"/>
  <c r="G448" i="1"/>
  <c r="F448" i="1"/>
  <c r="L448" i="1" s="1"/>
  <c r="D448" i="1"/>
  <c r="E447" i="1"/>
  <c r="E446" i="1"/>
  <c r="K442" i="1"/>
  <c r="J442" i="1"/>
  <c r="I442" i="1"/>
  <c r="H442" i="1"/>
  <c r="G442" i="1"/>
  <c r="F442" i="1"/>
  <c r="D442" i="1"/>
  <c r="K435" i="1"/>
  <c r="J435" i="1"/>
  <c r="I435" i="1"/>
  <c r="H435" i="1"/>
  <c r="G435" i="1"/>
  <c r="F435" i="1"/>
  <c r="L435" i="1" s="1"/>
  <c r="D435" i="1"/>
  <c r="E434" i="1"/>
  <c r="E433" i="1"/>
  <c r="E432" i="1"/>
  <c r="E431" i="1"/>
  <c r="K428" i="1"/>
  <c r="J428" i="1"/>
  <c r="I428" i="1"/>
  <c r="H428" i="1"/>
  <c r="G428" i="1"/>
  <c r="F428" i="1"/>
  <c r="D428" i="1"/>
  <c r="E427" i="1"/>
  <c r="E426" i="1"/>
  <c r="E425" i="1"/>
  <c r="E424" i="1"/>
  <c r="E423" i="1"/>
  <c r="E422" i="1"/>
  <c r="K421" i="1"/>
  <c r="J421" i="1"/>
  <c r="I421" i="1"/>
  <c r="H421" i="1"/>
  <c r="G421" i="1"/>
  <c r="F421" i="1"/>
  <c r="D421" i="1"/>
  <c r="E420" i="1"/>
  <c r="E419" i="1"/>
  <c r="E418" i="1"/>
  <c r="E416" i="1"/>
  <c r="K415" i="1"/>
  <c r="J415" i="1"/>
  <c r="I415" i="1"/>
  <c r="H415" i="1"/>
  <c r="G415" i="1"/>
  <c r="F415" i="1"/>
  <c r="D415" i="1"/>
  <c r="E414" i="1"/>
  <c r="E412" i="1"/>
  <c r="E411" i="1"/>
  <c r="K410" i="1"/>
  <c r="J410" i="1"/>
  <c r="I410" i="1"/>
  <c r="H410" i="1"/>
  <c r="G410" i="1"/>
  <c r="F410" i="1"/>
  <c r="D410" i="1"/>
  <c r="E409" i="1"/>
  <c r="E408" i="1"/>
  <c r="E407" i="1"/>
  <c r="E406" i="1"/>
  <c r="E405" i="1"/>
  <c r="E404" i="1"/>
  <c r="E402" i="1"/>
  <c r="E401" i="1"/>
  <c r="E400" i="1"/>
  <c r="E399" i="1"/>
  <c r="K398" i="1"/>
  <c r="J398" i="1"/>
  <c r="I398" i="1"/>
  <c r="H398" i="1"/>
  <c r="G398" i="1"/>
  <c r="F398" i="1"/>
  <c r="D398" i="1"/>
  <c r="E395" i="1"/>
  <c r="K394" i="1"/>
  <c r="J394" i="1"/>
  <c r="I394" i="1"/>
  <c r="H394" i="1"/>
  <c r="G394" i="1"/>
  <c r="F394" i="1"/>
  <c r="D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K373" i="1"/>
  <c r="J373" i="1"/>
  <c r="I373" i="1"/>
  <c r="H373" i="1"/>
  <c r="G373" i="1"/>
  <c r="F373" i="1"/>
  <c r="D373" i="1"/>
  <c r="E372" i="1"/>
  <c r="E371" i="1"/>
  <c r="E370" i="1"/>
  <c r="E368" i="1"/>
  <c r="K366" i="1"/>
  <c r="J366" i="1"/>
  <c r="I366" i="1"/>
  <c r="H366" i="1"/>
  <c r="G366" i="1"/>
  <c r="F366" i="1"/>
  <c r="L366" i="1" s="1"/>
  <c r="D366" i="1"/>
  <c r="E365" i="1"/>
  <c r="E364" i="1"/>
  <c r="K362" i="1"/>
  <c r="J362" i="1"/>
  <c r="I362" i="1"/>
  <c r="H362" i="1"/>
  <c r="G362" i="1"/>
  <c r="F362" i="1"/>
  <c r="D362" i="1"/>
  <c r="K355" i="1"/>
  <c r="J355" i="1"/>
  <c r="I355" i="1"/>
  <c r="H355" i="1"/>
  <c r="G355" i="1"/>
  <c r="F355" i="1"/>
  <c r="L355" i="1" s="1"/>
  <c r="D355" i="1"/>
  <c r="E354" i="1"/>
  <c r="K352" i="1"/>
  <c r="J352" i="1"/>
  <c r="I352" i="1"/>
  <c r="H352" i="1"/>
  <c r="G352" i="1"/>
  <c r="F352" i="1"/>
  <c r="L352" i="1" s="1"/>
  <c r="D352" i="1"/>
  <c r="E351" i="1"/>
  <c r="E350" i="1"/>
  <c r="E349" i="1"/>
  <c r="E348" i="1"/>
  <c r="E347" i="1"/>
  <c r="K346" i="1"/>
  <c r="J346" i="1"/>
  <c r="I346" i="1"/>
  <c r="H346" i="1"/>
  <c r="G346" i="1"/>
  <c r="F346" i="1"/>
  <c r="D346" i="1"/>
  <c r="E345" i="1"/>
  <c r="E344" i="1"/>
  <c r="E343" i="1"/>
  <c r="E342" i="1"/>
  <c r="E341" i="1"/>
  <c r="E340" i="1"/>
  <c r="E339" i="1"/>
  <c r="E338" i="1"/>
  <c r="E337" i="1"/>
  <c r="K335" i="1"/>
  <c r="J335" i="1"/>
  <c r="I335" i="1"/>
  <c r="H335" i="1"/>
  <c r="G335" i="1"/>
  <c r="F335" i="1"/>
  <c r="L335" i="1" s="1"/>
  <c r="D335" i="1"/>
  <c r="E334" i="1"/>
  <c r="E333" i="1"/>
  <c r="E332" i="1"/>
  <c r="E331" i="1"/>
  <c r="E329" i="1"/>
  <c r="E328" i="1"/>
  <c r="E327" i="1"/>
  <c r="E326" i="1"/>
  <c r="E325" i="1"/>
  <c r="E324" i="1"/>
  <c r="E323" i="1"/>
  <c r="E322" i="1"/>
  <c r="K321" i="1"/>
  <c r="J321" i="1"/>
  <c r="I321" i="1"/>
  <c r="H321" i="1"/>
  <c r="G321" i="1"/>
  <c r="F321" i="1"/>
  <c r="D321" i="1"/>
  <c r="E320" i="1"/>
  <c r="E319" i="1"/>
  <c r="K316" i="1"/>
  <c r="J316" i="1"/>
  <c r="I316" i="1"/>
  <c r="H316" i="1"/>
  <c r="G316" i="1"/>
  <c r="F316" i="1"/>
  <c r="D316" i="1"/>
  <c r="E315" i="1"/>
  <c r="E314" i="1"/>
  <c r="E313" i="1"/>
  <c r="E312" i="1"/>
  <c r="E311" i="1"/>
  <c r="E310" i="1"/>
  <c r="K308" i="1"/>
  <c r="J308" i="1"/>
  <c r="I308" i="1"/>
  <c r="H308" i="1"/>
  <c r="G308" i="1"/>
  <c r="F308" i="1"/>
  <c r="D308" i="1"/>
  <c r="E307" i="1"/>
  <c r="E306" i="1"/>
  <c r="E305" i="1"/>
  <c r="K304" i="1"/>
  <c r="J304" i="1"/>
  <c r="I304" i="1"/>
  <c r="H304" i="1"/>
  <c r="G304" i="1"/>
  <c r="F304" i="1"/>
  <c r="D304" i="1"/>
  <c r="E303" i="1"/>
  <c r="E298" i="1"/>
  <c r="E297" i="1"/>
  <c r="E296" i="1"/>
  <c r="K295" i="1"/>
  <c r="J295" i="1"/>
  <c r="I295" i="1"/>
  <c r="H295" i="1"/>
  <c r="G295" i="1"/>
  <c r="F295" i="1"/>
  <c r="L295" i="1" s="1"/>
  <c r="D295" i="1"/>
  <c r="E293" i="1"/>
  <c r="E292" i="1"/>
  <c r="K291" i="1"/>
  <c r="J291" i="1"/>
  <c r="I291" i="1"/>
  <c r="H291" i="1"/>
  <c r="G291" i="1"/>
  <c r="F291" i="1"/>
  <c r="D291" i="1"/>
  <c r="K289" i="1"/>
  <c r="J289" i="1"/>
  <c r="I289" i="1"/>
  <c r="H289" i="1"/>
  <c r="G289" i="1"/>
  <c r="F289" i="1"/>
  <c r="D289" i="1"/>
  <c r="K287" i="1"/>
  <c r="J287" i="1"/>
  <c r="I287" i="1"/>
  <c r="H287" i="1"/>
  <c r="G287" i="1"/>
  <c r="F287" i="1"/>
  <c r="D287" i="1"/>
  <c r="K281" i="1"/>
  <c r="J281" i="1"/>
  <c r="I281" i="1"/>
  <c r="H281" i="1"/>
  <c r="G281" i="1"/>
  <c r="F281" i="1"/>
  <c r="L281" i="1" s="1"/>
  <c r="D281" i="1"/>
  <c r="K272" i="1"/>
  <c r="J272" i="1"/>
  <c r="I272" i="1"/>
  <c r="H272" i="1"/>
  <c r="G272" i="1"/>
  <c r="F272" i="1"/>
  <c r="D272" i="1"/>
  <c r="K262" i="1"/>
  <c r="J262" i="1"/>
  <c r="I262" i="1"/>
  <c r="H262" i="1"/>
  <c r="G262" i="1"/>
  <c r="F262" i="1"/>
  <c r="L262" i="1" s="1"/>
  <c r="D262" i="1"/>
  <c r="E261" i="1"/>
  <c r="E260" i="1"/>
  <c r="E259" i="1"/>
  <c r="E258" i="1"/>
  <c r="K257" i="1"/>
  <c r="J257" i="1"/>
  <c r="I257" i="1"/>
  <c r="H257" i="1"/>
  <c r="G257" i="1"/>
  <c r="F257" i="1"/>
  <c r="D257" i="1"/>
  <c r="E256" i="1"/>
  <c r="E255" i="1"/>
  <c r="K253" i="1"/>
  <c r="J253" i="1"/>
  <c r="I253" i="1"/>
  <c r="H253" i="1"/>
  <c r="G253" i="1"/>
  <c r="F253" i="1"/>
  <c r="D253" i="1"/>
  <c r="E252" i="1"/>
  <c r="E251" i="1"/>
  <c r="E250" i="1"/>
  <c r="E249" i="1"/>
  <c r="E248" i="1"/>
  <c r="E247" i="1"/>
  <c r="K246" i="1"/>
  <c r="J246" i="1"/>
  <c r="I246" i="1"/>
  <c r="H246" i="1"/>
  <c r="G246" i="1"/>
  <c r="F246" i="1"/>
  <c r="D246" i="1"/>
  <c r="E245" i="1"/>
  <c r="E244" i="1"/>
  <c r="K243" i="1"/>
  <c r="J243" i="1"/>
  <c r="I243" i="1"/>
  <c r="H243" i="1"/>
  <c r="G243" i="1"/>
  <c r="F243" i="1"/>
  <c r="K221" i="1"/>
  <c r="J221" i="1"/>
  <c r="I221" i="1"/>
  <c r="H221" i="1"/>
  <c r="G221" i="1"/>
  <c r="F221" i="1"/>
  <c r="D221" i="1"/>
  <c r="K215" i="1"/>
  <c r="J215" i="1"/>
  <c r="I215" i="1"/>
  <c r="H215" i="1"/>
  <c r="G215" i="1"/>
  <c r="F215" i="1"/>
  <c r="D215" i="1"/>
  <c r="K208" i="1"/>
  <c r="J208" i="1"/>
  <c r="I208" i="1"/>
  <c r="H208" i="1"/>
  <c r="G208" i="1"/>
  <c r="F208" i="1"/>
  <c r="D208" i="1"/>
  <c r="K201" i="1"/>
  <c r="J201" i="1"/>
  <c r="I201" i="1"/>
  <c r="H201" i="1"/>
  <c r="G201" i="1"/>
  <c r="F201" i="1"/>
  <c r="D201" i="1"/>
  <c r="K194" i="1"/>
  <c r="J194" i="1"/>
  <c r="I194" i="1"/>
  <c r="H194" i="1"/>
  <c r="G194" i="1"/>
  <c r="F194" i="1"/>
  <c r="D194" i="1"/>
  <c r="K188" i="1"/>
  <c r="J188" i="1"/>
  <c r="I188" i="1"/>
  <c r="H188" i="1"/>
  <c r="G188" i="1"/>
  <c r="F188" i="1"/>
  <c r="D188" i="1"/>
  <c r="K183" i="1"/>
  <c r="J183" i="1"/>
  <c r="I183" i="1"/>
  <c r="H183" i="1"/>
  <c r="G183" i="1"/>
  <c r="F183" i="1"/>
  <c r="D183" i="1"/>
  <c r="K171" i="1"/>
  <c r="J171" i="1"/>
  <c r="I171" i="1"/>
  <c r="H171" i="1"/>
  <c r="G171" i="1"/>
  <c r="F171" i="1"/>
  <c r="D171" i="1"/>
  <c r="K167" i="1"/>
  <c r="J167" i="1"/>
  <c r="I167" i="1"/>
  <c r="H167" i="1"/>
  <c r="G167" i="1"/>
  <c r="F167" i="1"/>
  <c r="D167" i="1"/>
  <c r="K146" i="1"/>
  <c r="J146" i="1"/>
  <c r="I146" i="1"/>
  <c r="H146" i="1"/>
  <c r="G146" i="1"/>
  <c r="F146" i="1"/>
  <c r="D146" i="1"/>
  <c r="K139" i="1"/>
  <c r="J139" i="1"/>
  <c r="I139" i="1"/>
  <c r="H139" i="1"/>
  <c r="G139" i="1"/>
  <c r="F139" i="1"/>
  <c r="D139" i="1"/>
  <c r="K135" i="1"/>
  <c r="J135" i="1"/>
  <c r="I135" i="1"/>
  <c r="H135" i="1"/>
  <c r="G135" i="1"/>
  <c r="F135" i="1"/>
  <c r="D135" i="1"/>
  <c r="K128" i="1"/>
  <c r="J128" i="1"/>
  <c r="I128" i="1"/>
  <c r="H128" i="1"/>
  <c r="G128" i="1"/>
  <c r="F128" i="1"/>
  <c r="D128" i="1"/>
  <c r="K125" i="1"/>
  <c r="J125" i="1"/>
  <c r="I125" i="1"/>
  <c r="H125" i="1"/>
  <c r="G125" i="1"/>
  <c r="F125" i="1"/>
  <c r="D125" i="1"/>
  <c r="K119" i="1"/>
  <c r="J119" i="1"/>
  <c r="I119" i="1"/>
  <c r="H119" i="1"/>
  <c r="G119" i="1"/>
  <c r="F119" i="1"/>
  <c r="D119" i="1"/>
  <c r="K108" i="1"/>
  <c r="J108" i="1"/>
  <c r="I108" i="1"/>
  <c r="H108" i="1"/>
  <c r="G108" i="1"/>
  <c r="F108" i="1"/>
  <c r="D108" i="1"/>
  <c r="K94" i="1"/>
  <c r="J94" i="1"/>
  <c r="I94" i="1"/>
  <c r="H94" i="1"/>
  <c r="G94" i="1"/>
  <c r="F94" i="1"/>
  <c r="D94" i="1"/>
  <c r="K89" i="1"/>
  <c r="J89" i="1"/>
  <c r="I89" i="1"/>
  <c r="H89" i="1"/>
  <c r="G89" i="1"/>
  <c r="F89" i="1"/>
  <c r="D89" i="1"/>
  <c r="K81" i="1"/>
  <c r="J81" i="1"/>
  <c r="I81" i="1"/>
  <c r="H81" i="1"/>
  <c r="G81" i="1"/>
  <c r="F81" i="1"/>
  <c r="D81" i="1"/>
  <c r="K77" i="1"/>
  <c r="J77" i="1"/>
  <c r="I77" i="1"/>
  <c r="H77" i="1"/>
  <c r="G77" i="1"/>
  <c r="F77" i="1"/>
  <c r="D77" i="1"/>
  <c r="K68" i="1"/>
  <c r="J68" i="1"/>
  <c r="I68" i="1"/>
  <c r="H68" i="1"/>
  <c r="G68" i="1"/>
  <c r="F68" i="1"/>
  <c r="D68" i="1"/>
  <c r="K64" i="1"/>
  <c r="J64" i="1"/>
  <c r="I64" i="1"/>
  <c r="H64" i="1"/>
  <c r="G64" i="1"/>
  <c r="F64" i="1"/>
  <c r="D64" i="1"/>
  <c r="K62" i="1"/>
  <c r="J62" i="1"/>
  <c r="I62" i="1"/>
  <c r="H62" i="1"/>
  <c r="G62" i="1"/>
  <c r="F62" i="1"/>
  <c r="D62" i="1"/>
  <c r="K60" i="1"/>
  <c r="J60" i="1"/>
  <c r="I60" i="1"/>
  <c r="H60" i="1"/>
  <c r="G60" i="1"/>
  <c r="F60" i="1"/>
  <c r="D60" i="1"/>
  <c r="K54" i="1"/>
  <c r="J54" i="1"/>
  <c r="I54" i="1"/>
  <c r="H54" i="1"/>
  <c r="G54" i="1"/>
  <c r="F54" i="1"/>
  <c r="D54" i="1"/>
  <c r="K45" i="1"/>
  <c r="J45" i="1"/>
  <c r="I45" i="1"/>
  <c r="H45" i="1"/>
  <c r="G45" i="1"/>
  <c r="F45" i="1"/>
  <c r="D45" i="1"/>
  <c r="K35" i="1"/>
  <c r="J35" i="1"/>
  <c r="I35" i="1"/>
  <c r="H35" i="1"/>
  <c r="G35" i="1"/>
  <c r="F35" i="1"/>
  <c r="D35" i="1"/>
  <c r="K30" i="1"/>
  <c r="J30" i="1"/>
  <c r="I30" i="1"/>
  <c r="H30" i="1"/>
  <c r="G30" i="1"/>
  <c r="F30" i="1"/>
  <c r="D30" i="1"/>
  <c r="K26" i="1"/>
  <c r="J26" i="1"/>
  <c r="I26" i="1"/>
  <c r="H26" i="1"/>
  <c r="G26" i="1"/>
  <c r="F26" i="1"/>
  <c r="D26" i="1"/>
  <c r="K19" i="1"/>
  <c r="J19" i="1"/>
  <c r="I19" i="1"/>
  <c r="H19" i="1"/>
  <c r="G19" i="1"/>
  <c r="F19" i="1"/>
  <c r="D19" i="1"/>
  <c r="K16" i="1"/>
  <c r="J16" i="1"/>
  <c r="I16" i="1"/>
  <c r="H16" i="1"/>
  <c r="G16" i="1"/>
  <c r="F16" i="1"/>
  <c r="D16" i="1"/>
  <c r="L62" i="1" l="1"/>
  <c r="L201" i="1"/>
  <c r="L215" i="1"/>
  <c r="L60" i="1"/>
  <c r="L125" i="1"/>
  <c r="L135" i="1"/>
  <c r="M135" i="1" s="1"/>
  <c r="L146" i="1"/>
  <c r="L188" i="1"/>
  <c r="L64" i="1"/>
  <c r="L89" i="1"/>
  <c r="L108" i="1"/>
  <c r="L289" i="1"/>
  <c r="L253" i="1"/>
  <c r="L19" i="1"/>
  <c r="L16" i="1"/>
  <c r="L26" i="1"/>
  <c r="L35" i="1"/>
  <c r="L54" i="1"/>
  <c r="L68" i="1"/>
  <c r="L81" i="1"/>
  <c r="L94" i="1"/>
  <c r="L119" i="1"/>
  <c r="L128" i="1"/>
  <c r="L139" i="1"/>
  <c r="L183" i="1"/>
  <c r="E257" i="1"/>
  <c r="L272" i="1"/>
  <c r="L415" i="1"/>
  <c r="L428" i="1"/>
  <c r="L77" i="1"/>
  <c r="L171" i="1"/>
  <c r="E316" i="1"/>
  <c r="L316" i="1"/>
  <c r="L394" i="1"/>
  <c r="L398" i="1"/>
  <c r="E448" i="1"/>
  <c r="E167" i="1"/>
  <c r="L167" i="1"/>
  <c r="E183" i="1"/>
  <c r="L194" i="1"/>
  <c r="L208" i="1"/>
  <c r="L287" i="1"/>
  <c r="E291" i="1"/>
  <c r="L291" i="1"/>
  <c r="L308" i="1"/>
  <c r="L321" i="1"/>
  <c r="L362" i="1"/>
  <c r="E410" i="1"/>
  <c r="L410" i="1"/>
  <c r="L442" i="1"/>
  <c r="E442" i="1"/>
  <c r="E428" i="1"/>
  <c r="E272" i="1"/>
  <c r="J242" i="1"/>
  <c r="L221" i="1"/>
  <c r="E201" i="1"/>
  <c r="E188" i="1"/>
  <c r="E171" i="1"/>
  <c r="E135" i="1"/>
  <c r="E89" i="1"/>
  <c r="E77" i="1"/>
  <c r="E54" i="1"/>
  <c r="E128" i="1"/>
  <c r="E243" i="1"/>
  <c r="H242" i="1"/>
  <c r="D242" i="1"/>
  <c r="D241" i="1" s="1"/>
  <c r="E253" i="1"/>
  <c r="E262" i="1"/>
  <c r="E281" i="1"/>
  <c r="E289" i="1"/>
  <c r="E304" i="1"/>
  <c r="E308" i="1"/>
  <c r="E321" i="1"/>
  <c r="E373" i="1"/>
  <c r="E62" i="1"/>
  <c r="E64" i="1"/>
  <c r="E108" i="1"/>
  <c r="F242" i="1"/>
  <c r="E295" i="1"/>
  <c r="E346" i="1"/>
  <c r="E352" i="1"/>
  <c r="E362" i="1"/>
  <c r="E366" i="1"/>
  <c r="E394" i="1"/>
  <c r="E398" i="1"/>
  <c r="E415" i="1"/>
  <c r="E421" i="1"/>
  <c r="E194" i="1"/>
  <c r="E208" i="1"/>
  <c r="E246" i="1"/>
  <c r="G242" i="1"/>
  <c r="G241" i="1" s="1"/>
  <c r="I242" i="1"/>
  <c r="K242" i="1"/>
  <c r="E125" i="1"/>
  <c r="G15" i="1"/>
  <c r="E19" i="1"/>
  <c r="L30" i="1"/>
  <c r="L45" i="1"/>
  <c r="E60" i="1"/>
  <c r="E81" i="1"/>
  <c r="E119" i="1"/>
  <c r="E139" i="1"/>
  <c r="E215" i="1"/>
  <c r="E287" i="1"/>
  <c r="E335" i="1"/>
  <c r="E355" i="1"/>
  <c r="K15" i="1"/>
  <c r="E16" i="1"/>
  <c r="E26" i="1"/>
  <c r="E30" i="1"/>
  <c r="D15" i="1"/>
  <c r="I15" i="1"/>
  <c r="E45" i="1"/>
  <c r="J15" i="1"/>
  <c r="E35" i="1"/>
  <c r="H15" i="1"/>
  <c r="F15" i="1"/>
  <c r="F14" i="1" l="1"/>
  <c r="G14" i="1" s="1"/>
  <c r="H14" i="1" s="1"/>
  <c r="I14" i="1" s="1"/>
  <c r="J14" i="1" s="1"/>
  <c r="K14" i="1" s="1"/>
  <c r="L15" i="1"/>
  <c r="D14" i="1"/>
  <c r="L466" i="1"/>
  <c r="AML242" i="1"/>
  <c r="E242" i="1"/>
  <c r="H241" i="1"/>
  <c r="I241" i="1" s="1"/>
  <c r="J241" i="1" s="1"/>
  <c r="K241" i="1" s="1"/>
  <c r="E15" i="1"/>
</calcChain>
</file>

<file path=xl/sharedStrings.xml><?xml version="1.0" encoding="utf-8"?>
<sst xmlns="http://schemas.openxmlformats.org/spreadsheetml/2006/main" count="865" uniqueCount="285">
  <si>
    <t>Динамика достижения целевых показателей федерального проекта "Чистая вода" при реализации региональной программы по повышению качества водоснабжения</t>
  </si>
  <si>
    <t>№</t>
  </si>
  <si>
    <t>Муниципальное образование</t>
  </si>
  <si>
    <t>Наименование объекта</t>
  </si>
  <si>
    <t>Прирост численности (городского) населения, обеспеченного качественной питьевой водой из систем централизованного водоснабжения, после ввода объекта в эксплуатацию</t>
  </si>
  <si>
    <t>Прирост доли (городского) населения,  обеспеченного качественной питьевой водой из систем централизованного водоснабжения, после ввода объекта в эксплуатацию, приведенный к общей численности (городского) населения субъекта Российской Федерации</t>
  </si>
  <si>
    <t xml:space="preserve">График достижения целевого показателя </t>
  </si>
  <si>
    <t>2019 год</t>
  </si>
  <si>
    <t>2020 год</t>
  </si>
  <si>
    <t>2021 год</t>
  </si>
  <si>
    <t>2022 год</t>
  </si>
  <si>
    <t>2023 год</t>
  </si>
  <si>
    <t>2024 год</t>
  </si>
  <si>
    <t>человек</t>
  </si>
  <si>
    <t>%</t>
  </si>
  <si>
    <t>Доля населения субъекта Российской Федерации, обеспеченного качественной питьевой водой из систем централизованного водоснабжения</t>
  </si>
  <si>
    <t>Целевой показатель: Брянская область </t>
  </si>
  <si>
    <t>x</t>
  </si>
  <si>
    <t>Значение целевого показателя,  достигаемое в ходе реализации программы</t>
  </si>
  <si>
    <t>Суммарный прирост показателя  по Брянской области</t>
  </si>
  <si>
    <t>Итого по Брасовский муниципальный район</t>
  </si>
  <si>
    <t>Брасовский муниципальный район</t>
  </si>
  <si>
    <t>Реконструкция водоснабжения  п. Погребы ул. Заводская Брасовского района Брянской области</t>
  </si>
  <si>
    <t>Итого по Брянский муниципальный район</t>
  </si>
  <si>
    <t>Брянский муниципальный район</t>
  </si>
  <si>
    <t>Реконструкция системы водоснабжения в д. Антоновка Брянского района Брянской области</t>
  </si>
  <si>
    <t>Строительство системы водоснабжения в д. Глаженка Брянского района Брянской области</t>
  </si>
  <si>
    <t>Строительство системы водоснабжения в п. Стяжное  Брянского района Брянской области</t>
  </si>
  <si>
    <t>Реконструкция системы водоснабжения в п. Путёвка Брянского района Брянской области</t>
  </si>
  <si>
    <t>Строительство системы водоснабжения в микрорайоне Новый п. Глинищево  Брянского района Брянской области</t>
  </si>
  <si>
    <t>Реконструкция системы водоснабжения в п.Новосёлки Брянского района Брянской области</t>
  </si>
  <si>
    <t>Итого по Выгоничский муниципальный район</t>
  </si>
  <si>
    <t>Выгоничский муниципальный район</t>
  </si>
  <si>
    <t>Реконструкция водозаборного узла в с.  Городец Выгоничского района  Брянской области</t>
  </si>
  <si>
    <t>Реконструкция артезианской скважины в с. Палужье Выгоничского района Брянской области</t>
  </si>
  <si>
    <t>Строительство системы водоснабжения в  п. Хутор-Бор Выгоничского района  Брянской области</t>
  </si>
  <si>
    <t>Итого по Гордеевский муниципальный район</t>
  </si>
  <si>
    <t>Гордеевский муниципальный район</t>
  </si>
  <si>
    <t>Реконструкция сетей водоснабжения в с. Гордеевка Гордеевского района Брянской области</t>
  </si>
  <si>
    <t>Реконструкция системы водоснабжения в д. Староновицкая Гордеевского района Брянской области</t>
  </si>
  <si>
    <t>Реконструкция системы водоснабжения в с. Творишино Гордеевского района Брянской области</t>
  </si>
  <si>
    <t>Реконструкция системы водоснабжения в с. Кузнецы Гордеевского района Брянской области</t>
  </si>
  <si>
    <t>Итого по город Брянск</t>
  </si>
  <si>
    <t>город Брянск</t>
  </si>
  <si>
    <t>Водозаборное сооружение на территории технологического комплекса "Дзержинский" по адресу: г. Брянск, Фокинский район, ул. Дзержинского, д. 11В</t>
  </si>
  <si>
    <t>Водозаборное сооружение на территории технологического комплекса  "Московский" по адресу: г. Брянск, пр-т Московский, д. 144Б</t>
  </si>
  <si>
    <t>Водозаборное сооружение  на территории технологического комплекса   "Поселковый"  по адресу: г. Брянск, Фокинский район, пгт Белые Берега, ул. Белобережская, о/д 36</t>
  </si>
  <si>
    <t>Водозаборное сооружение "Деснинский" по адресу: г. Брянск, Бежицкий район, ул. Камозина, о/д 29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</si>
  <si>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</si>
  <si>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 на территории технологического комплекса "Тимоновский" по адресу: Брянская область, Брянский район, с. Супонево, ул. Московская</t>
  </si>
  <si>
    <t>Водозаборное сооружение на территории технологического комплекса "Городищенский"  по адресу: г. Брянск, Бежицкий район, ул. Бежицкая, д. 266А</t>
  </si>
  <si>
    <t>Водозаборное сооружение на территории технологического комплекса  "Кавказский" по адресу: г. Брянск, Фокинский район, ул.Дзержинского, д. 40Б</t>
  </si>
  <si>
    <t>Водозаборное сооружение  на территории технологического комплекса  "Центральный" по адресу: г. Брянск, Советский район, ул. Грибоедова</t>
  </si>
  <si>
    <t>Итого по город Клинцы</t>
  </si>
  <si>
    <t>город Клинцы</t>
  </si>
  <si>
    <t>Строительство системы водоснабжения по ул. 2-я Пятилетка с. Ардонь, г. Клинцы, Брянская обл. 1 очередь строительства</t>
  </si>
  <si>
    <t>Строительство сетей водоснабжения в п. Банный  г. Клинцы  Брянской области ( 2-очередь строительства, 2 этап)</t>
  </si>
  <si>
    <t>Строительство системы водоснабжения по  пер. 1-ый Клинцовский, пер. 2-ой Клинцовский, пер. 3-ий Клинцовский в с. Займище  г. Клинцы Брянской области</t>
  </si>
  <si>
    <t>Строительство системы водоснабжения по ул. 2-я Пятилетка в с. Ардонь г. Клинцы Брянской области (2-ая очередь)</t>
  </si>
  <si>
    <t>Реконструкция станции водоподготовки в здании контактных осветлителей  по ул. Московская в г. Клинцы Брянской области</t>
  </si>
  <si>
    <t>Реконструкция магистральных водопроводов  по ул. Рябка, пер. Электроцентральный, ул. Мира, ул. Калинина, ул. Ногина, ул. Парковая, ул. Солодовка, ул. Заводская, ул. Свердлова в г. Клинцы Брянской области</t>
  </si>
  <si>
    <t>Реконструкция  станции I подъема  с заменой  стальных магистральных водоводов  до станции II подъема в г. Клинцы Брянской области</t>
  </si>
  <si>
    <t>Итого по город Сельцо</t>
  </si>
  <si>
    <t>город Сельцо</t>
  </si>
  <si>
    <t>Строительство системы водоснабжения по ул. Деснянская, пер. Деснянский, ул. Новостройки в г. Сельцо Брянской области</t>
  </si>
  <si>
    <t>Строительство сетей водоснабжения в юго-восточной части города Сельцо Брянской области ( 1 этап)</t>
  </si>
  <si>
    <t>Строительство сетей водоснабжения в юго-восточной части города Сельцо Брянской области (2 этап)</t>
  </si>
  <si>
    <t>Строительство сетей водоснабжения в юго-западной части города Сельцо Брянской области</t>
  </si>
  <si>
    <t>Строительство системы водоснабжения по ул. Сенная, пер. Сенной, ул. Дачная в г. Сельцо Брянской области</t>
  </si>
  <si>
    <t>Итого по город Стародуб</t>
  </si>
  <si>
    <t>город Стародуб</t>
  </si>
  <si>
    <t>Строительство насосной станции второго подъема и резервуара воды по ул. Чехова в г. Стародуб Брянской области</t>
  </si>
  <si>
    <t>Итого по город Фокино</t>
  </si>
  <si>
    <t>город Фокино</t>
  </si>
  <si>
    <t>Строительство артезианской скважины по ул. Мира  в г. Фокино Брянской области</t>
  </si>
  <si>
    <t>Итого по Дубровский муниципальный район</t>
  </si>
  <si>
    <t>Дубровский муниципальный район</t>
  </si>
  <si>
    <t>Строительство системы водоснабжения по ул. Заречная в с. Алешня Дубровского района Брянской области</t>
  </si>
  <si>
    <t>Реконструкция артезианской скважины и водонапорной башни в д.Рековичи Дубровского района Брянской области</t>
  </si>
  <si>
    <t>Строительство водозаборного узла в р.п. Дубровка Дубровского района Брянской области</t>
  </si>
  <si>
    <t>Итого по Дятьковский муниципальный район</t>
  </si>
  <si>
    <t>Дятьковский муниципальный район</t>
  </si>
  <si>
    <t>Строительство артезианской скважины в д.Будочки Дятьковского района Брянской области</t>
  </si>
  <si>
    <t>Строительство системы водоснабжения в д. Верхи и д.Радица Дятьковского района Брянской области</t>
  </si>
  <si>
    <t>Реконструкция системы водоснабжения в д.Чернятичи Дятьковского района Брянской области</t>
  </si>
  <si>
    <t>Реконструкция системы водоснабжения в п.Любохна Дятьковского района Брянской области</t>
  </si>
  <si>
    <t>Строительство станции разбавления и обеззараживания артезианской воды в г. Дятьково Дятьковского района Брянской области</t>
  </si>
  <si>
    <t>Реконструкция  системы водоснабжения в г.Дятьково Дятьковского района Брянской области</t>
  </si>
  <si>
    <t>Строительство системы водоснабжения  по ул. Фокина, ул. Урицкого, ул. Орловской ул. Кирова в п. Любохна Дятьковского района Брянской области</t>
  </si>
  <si>
    <t>Реконструкция системы водоснабжения в д.Слободище  Дятьковского района Брянской области</t>
  </si>
  <si>
    <t>Итого по Жуковский муниципальный район</t>
  </si>
  <si>
    <t>Жуковский муниципальный район</t>
  </si>
  <si>
    <t>Строительство водоснабжения в н.п. Красная Жуковского района Брянской области</t>
  </si>
  <si>
    <t>Строительство водоснабжения в н.п. Олсуфьево  Жуковского района Брянской области (3-я очередь)</t>
  </si>
  <si>
    <t>Итого по Злынковский муниципальный район</t>
  </si>
  <si>
    <t>Злынковский муниципальный район</t>
  </si>
  <si>
    <t>Строительство станции обезжелезивания воды на  артезианской скважине №2 на территории городского парка в  г. Злынка Злынковского района Брянской области</t>
  </si>
  <si>
    <t>Реконструкция артезианской скважины в д. Карпиловка Злынковского района Брянской области</t>
  </si>
  <si>
    <t>Реконструкция артезианской скважины в с. Лысые Злынковского района Брянской области</t>
  </si>
  <si>
    <t>Реконструкция артезианской скважины по ул. Злынковская в  с. Денисковичи Злынковского района Брянской области</t>
  </si>
  <si>
    <t>Реконструкция артезианской скважины по ул. Первомайская в  с. Денисковичи Злынковского района Брянской области</t>
  </si>
  <si>
    <t>Строительство станции  обезжелезивания воды на артезианских скважинах №6, №7 по ул. Дачная  п. Вышков Злынковского района Брянской области</t>
  </si>
  <si>
    <t>Реконструкция артезианской скважины в д. Кожановка Злынковского района Брянской области</t>
  </si>
  <si>
    <t>Итого по Карачевский муниципальный район</t>
  </si>
  <si>
    <t>Карачевский муниципальный район</t>
  </si>
  <si>
    <t>Реконструкция Барановского водозабора и магистрального водовода в г.Карачеве Карачевского района Брянской области</t>
  </si>
  <si>
    <t>Строительство станции обезжелезивания воды на артезианской  скважине №4 в г.Карачеве  Карачевского района Брянской области</t>
  </si>
  <si>
    <t>Строительство водонапорной башни в д.Трыковка Карачевского района Брянской области</t>
  </si>
  <si>
    <t>Строительство водопроводной сети по ул.Магистральная, ул.Молодежная, ул.Новая в д. Грибовы Дворы  Карачевского района Брянской области</t>
  </si>
  <si>
    <t>Итого по Клетнянский муниципальный район</t>
  </si>
  <si>
    <t>Клетнянский муниципальный район</t>
  </si>
  <si>
    <t>Реконструкция водоснабжения в н.п.Синицкое - н.п. Мичурино Клетнянского района Брянской области</t>
  </si>
  <si>
    <t>Реконструкция водоснабжения в н.п.Алень Клетнянского района Брянской области</t>
  </si>
  <si>
    <t>Реконструкция водоснабжения в н.п.Коршево Клетнянского района Брянской области</t>
  </si>
  <si>
    <t>Реконструкция водоснабжения в н.п.Строительная Слобода Клетнянского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</si>
  <si>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</si>
  <si>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водоснабжения в  н.п.Новотроицкое Клетнянского района Брянской области</t>
  </si>
  <si>
    <t>Реконструкция водоснабжения в н.п.Осиновка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</si>
  <si>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</si>
  <si>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водопроводных сетей  по ул. Толстого, ул. Королева, ул.Механизаторов, ул.Шолохова, ул.Строителей, ул.Набережная, пер. Толстого, пер. Королева, пер. Верхний, пер. Южный в п. Клетня Клетнянского района Брянской области</t>
  </si>
  <si>
    <t>Реконструкция водоснабжения в н.п.Акуличи Клетнянского района Брянской области</t>
  </si>
  <si>
    <t>Реконструкция водоснабжения в н.п.Николаевка Клетнянского района Брянской области</t>
  </si>
  <si>
    <t>Строительство сетей водоснабжения в н.п.Старая Мармазовка Клетнянского района Брянской области</t>
  </si>
  <si>
    <t>Реконструкция сетей водоснабжения в  н.п.Семиричи Клетнянского района Брянской области</t>
  </si>
  <si>
    <t>Итого по Климовский муниципальный район</t>
  </si>
  <si>
    <t>Климовский муниципальный район</t>
  </si>
  <si>
    <t>Реконструкция водоснабжения в пгт Климово Климовского района Брянской области (1 очередь строительства)</t>
  </si>
  <si>
    <t>Реконструкция водоснабжения в с. Брахлов Климовского района Брянской области</t>
  </si>
  <si>
    <t>Реконструкция водоснабжения в  с. Истопки Климовского района Брянской области</t>
  </si>
  <si>
    <t>Реконструкция водоснабжения в с. Каменский Хутор Климовского района Брянской области</t>
  </si>
  <si>
    <t>Реконструкция водоснабжения в с. Кирилловка Климовского района Брянской области</t>
  </si>
  <si>
    <t>Реконструкция водоснабжения в  с. Лакомая Буда Климовского района Брянской области</t>
  </si>
  <si>
    <t>Реконструкция водоснабжения в с. Новые Юрковичи Климовского района 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</si>
  <si>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</si>
  <si>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Сачковичи Климовского района Брянской области</t>
  </si>
  <si>
    <t>Реконструкция водоснабжения в с. Сытая Буда Климовского района Брянской области</t>
  </si>
  <si>
    <t>Итого по Клинцовский муниципальный район</t>
  </si>
  <si>
    <t>Клинцовский муниципальный район</t>
  </si>
  <si>
    <t>Реконструкция артскважины и водопроводной сети в с.Гулевка Клинцовского района Брянской области</t>
  </si>
  <si>
    <t>Реконструкция артскважины и водопроводной сети в п.Первое Мая  Клинцовского района Брянской области</t>
  </si>
  <si>
    <t>Строительство артскважины и водопроводной сети в мкрн."Пригородный" с.Коржовка-Голубовка Клинцовского района Брянской области</t>
  </si>
  <si>
    <t>Реконструкция артскважины и водопроводной сети в с.Ущерпье Клинцовского района Брянской области</t>
  </si>
  <si>
    <t>Итого по Комаричский муниципальный район</t>
  </si>
  <si>
    <t>Комаричский муниципальный район</t>
  </si>
  <si>
    <t>Строительство станции водоочистки в п. Комаричи Комаричского района Брянской области</t>
  </si>
  <si>
    <t>Модернизация ситемы водоснабжения в с. Бочарово Комаричского района Брянской области (1 очередь строительства)</t>
  </si>
  <si>
    <t>Итого по Красногорский муниципальный район</t>
  </si>
  <si>
    <t>Красногорский муниципальный район</t>
  </si>
  <si>
    <t>Итого по Мглинский муниципальный район</t>
  </si>
  <si>
    <t>Мглинский муниципальный район</t>
  </si>
  <si>
    <t>Строительство артезианской скважины по 2-му пер. Ворошилова в г.Мглин Мглинского района Брянской области</t>
  </si>
  <si>
    <t>Реконструкция водопроводной сети в  с.Новая Романовка Мглинского района Брянской области</t>
  </si>
  <si>
    <t>Реконструкция водопроводной сети в с. Высокое Мглинского района Брянской области</t>
  </si>
  <si>
    <t>Итого по Навлинский муниципальный район</t>
  </si>
  <si>
    <t>Навлинский муниципальный район</t>
  </si>
  <si>
    <t>Строительство водозаборного сооружения по ул. Тютчева в п. Навля Навлинского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</si>
  <si>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</si>
  <si>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водопроводной сети по ул. Ижукина  в п. Навля Навлинского района Брянской области</t>
  </si>
  <si>
    <t>Строительство системы водоснабжения  в п. Алтухово  Навлинского района Брянской области</t>
  </si>
  <si>
    <t>Строительство системы водоснабжения  в д. Щегловка Навлинского района Брянской области</t>
  </si>
  <si>
    <t>Строительство системы водоснабжения в  с. Селище Навлинского района Брянской области</t>
  </si>
  <si>
    <t>Строительство водозаборного сооружения с водонапорной башней в пос. Опытная Станция Новозыбковского района Брянской области</t>
  </si>
  <si>
    <t>Строительство водозаборного сооружения с  водонапорной башней в с. Катичи Новозыбковского района Брянской области</t>
  </si>
  <si>
    <t>Строительство водозаборного сооружения с водонапорной башней в с. Манюки Новозыбковского района Брянской области</t>
  </si>
  <si>
    <t>Строительство водозаборного сооружения с наземной насосной станцией в с. Старые Бобовичи Новозыбковского района Брянской области</t>
  </si>
  <si>
    <t>Строительство водозаборного сооружения с водонапорной башней в с. Белый Колодец Новозыбковского городского округа Брянской области</t>
  </si>
  <si>
    <t>Реконструкция водопроводных сетей в с. Белый Колодец Новозыбковского городского округа Брянской области</t>
  </si>
  <si>
    <t>Строительство водозаборного сооружения с водонапорной башней в д. Крутоберезка Новозыбковского городского округа Брянской области</t>
  </si>
  <si>
    <t>Реконструкция водопроводных сетей в с. Замишево Новозыбковского городского округа Брянской области</t>
  </si>
  <si>
    <t>Реконструкция водопроводных сетей в с. Катичи Новозыбковского городского округа Брянской области</t>
  </si>
  <si>
    <t>Реконструкция водопроводных сетей в с. Новое Место Новозыбковского городского округа Брянской области Брянской области</t>
  </si>
  <si>
    <t>Реконструкция водопроводных сетей в с. Новые Бобовичи Новозыбковского городского округа Брянской области</t>
  </si>
  <si>
    <t>Реконструкция водопроводных сетей в с. Старые Бобовичи Новозыбковского городского округа Брянской области</t>
  </si>
  <si>
    <t>Реконструкция водопроводных сетей  в с. Старый Кривец  Новозыбковского городского округа Брянской области</t>
  </si>
  <si>
    <t>Реконструкция водопроводных сетей с. Манюки Новозыбковского городского округа Брянской области</t>
  </si>
  <si>
    <t>Строительство водозаборного сооружения с водонапорной башней в с. Вихолка Новозыбковского городского округа Брянской области</t>
  </si>
  <si>
    <t>Строительство водозаборного сооружения с водонапорной башней в с. Замишево Новозыбковского городского округа Брянской области</t>
  </si>
  <si>
    <t>Строительство водозаборного сооружения с водонапорной башней в с. Старый Кривец Новозыбковского городского округа Брянской области</t>
  </si>
  <si>
    <t>Реконструкция водопроводных сетей в с. Верещаки  Новозыбковского городского округа Брянской области</t>
  </si>
  <si>
    <t>Реконструкция водопроводных сетей в с. Вихолка Новозыбковского района Брянской области Брянской области</t>
  </si>
  <si>
    <t>Итого по Погарский муниципальный район</t>
  </si>
  <si>
    <t>Погарский муниципальный район</t>
  </si>
  <si>
    <t>Строительство системы водоснабжения в с. Лобки  Погарского района Брянской области</t>
  </si>
  <si>
    <t>Реконструкция водопроводных сетей по ул. Жданова в пгт Погар Погарского района Брянской области</t>
  </si>
  <si>
    <t>Реконструкция водопроводных сетей по ул. Нижне-Ленинская в пгт Погар Погарского района Брянской области</t>
  </si>
  <si>
    <t>Итого по Почепский муниципальный район</t>
  </si>
  <si>
    <t>Почепский муниципальный район</t>
  </si>
  <si>
    <t>Строительство водопроводной сети в с. Баклань Почепского района Брянской области</t>
  </si>
  <si>
    <t>Строительство водозаборного сооружения  в с. Валуец Почепского района Брянской области</t>
  </si>
  <si>
    <t>Строительство водозаборного сооружения с разводящими сетями в с. Пашково Почепского района Брянской области</t>
  </si>
  <si>
    <t>Строительство водопроводной сети в с.Сетолово Почепского района Брянской области</t>
  </si>
  <si>
    <t>Строительство артезианской скважины с разводящими сетями по ул. Ново-Полянская в г. Почепе Брянской области</t>
  </si>
  <si>
    <t>Строительство водозаборного сооружения  в п.Октябрьский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</si>
  <si>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</si>
  <si>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 в с. Васьковичи Почепского района Брянской области</t>
  </si>
  <si>
    <t>Строительство водозаборного сооружения с разводящими сетями в д.Кожемяки Почепского района Брянской области</t>
  </si>
  <si>
    <t>Строительство водозаборного сооружения с разводящими сетями в с. Витовка Почепского района Брянской области</t>
  </si>
  <si>
    <t>Строительство водозаборного сооружения  в с. Супрягино Почепского района Брянской области</t>
  </si>
  <si>
    <t>Итого по Рогнединский муниципальный район</t>
  </si>
  <si>
    <t>Рогнединский муниципальный район</t>
  </si>
  <si>
    <t>Реконструкция системы водоснабжения в н.п. Тюнино Рогнединского района Брянской области</t>
  </si>
  <si>
    <t>Реконструкция системы водоснабжения в н.п. Осовик Рогнединского района Брянской области</t>
  </si>
  <si>
    <t>Реконструкция системы водоснабжения в н.п. Рогнедино Рогнединского района Брянской области</t>
  </si>
  <si>
    <t>Реконструкция системы водоснабжения в н.п. Снопоть Рогнединского района Брянской области</t>
  </si>
  <si>
    <t>Итого по Севский муниципальный район</t>
  </si>
  <si>
    <t>Севский муниципальный район</t>
  </si>
  <si>
    <t>Строительство системы водоснабжения  в с.Бересток  Севского района Брянской области</t>
  </si>
  <si>
    <t>Строительство системы водоснабжения в д.Стрелецкая Слобода  Севского района Брянской области</t>
  </si>
  <si>
    <t>Строительство системы водоснабжения  в п.Косицы  Севского района Брянской области</t>
  </si>
  <si>
    <t>Строительство системы водоснабжения  в с.Сенное  Севского района Брянской области</t>
  </si>
  <si>
    <t>Строительство системы водоснабжения в  с.Шведчики  Севского района Брянской области</t>
  </si>
  <si>
    <t>Итого по Стародубский муниципальный район</t>
  </si>
  <si>
    <t>Стародубский муниципальный район</t>
  </si>
  <si>
    <t>Водозаборное  сооружение в н.п. Логоватое Стародубского района Брянской области</t>
  </si>
  <si>
    <t>Реконструкция сетей водоснабжения в с.Курковичи Стародубского района Брянской области</t>
  </si>
  <si>
    <t>Водозаборное сооружение в  д.Прокоповка Стародубского района Брянской области</t>
  </si>
  <si>
    <t>Реконструкция системы водоснабжения в  д. Случок Стародубского района Брянской области</t>
  </si>
  <si>
    <t>Реконструкция системы  водоснабжения в с. Сергеевск Стародубского района Брянской области</t>
  </si>
  <si>
    <t>Строительство водонапорной башни в д. Прокоповка Стародубского района Брянской области</t>
  </si>
  <si>
    <t>Итого по Суземский муниципальный район</t>
  </si>
  <si>
    <t>Суземский муниципальный район</t>
  </si>
  <si>
    <t>Реконструкция водопроводных сетей пгт. Кокоревка, Суземского района</t>
  </si>
  <si>
    <t>Строительство водопроводных сетей в пгт Кокоревка Суземского района Брянской области</t>
  </si>
  <si>
    <t>Реконструкция системы водоснабжения в с. Негино Суземского района Брянской области</t>
  </si>
  <si>
    <t>Реконструкция системы водоснабжения в с. Погощь Суземского района Брянской области</t>
  </si>
  <si>
    <t>Реконструкция системы водоснабжения по ул. Молодежная и ул. Хуторская в с. Павловичи Суземского района Брянской области</t>
  </si>
  <si>
    <t>Реконструкция системы водоснабжения по ул. Полевая, ул. Первомайская, ул. Молодежная в  п. Селечня  Суземского района Брянской области</t>
  </si>
  <si>
    <t>Итого по Суражский муниципальный район</t>
  </si>
  <si>
    <t>Суражский муниципальный район</t>
  </si>
  <si>
    <t>Реконструкция водонапорной башни по ул. Лесная в г. Сураж Суражского района Брянской области</t>
  </si>
  <si>
    <t>Реконструкция водопроводной сети в с. Овчинец Суражского района Брянской области</t>
  </si>
  <si>
    <t>Реконструкция водопроводной сети  по ул. Красноармейская в г. Сураж Суражского района Брянской области</t>
  </si>
  <si>
    <t>Реконструкция водопроводной сети  по ул. Ново-Мглинская в г. Сураж Суражского района Брянской области</t>
  </si>
  <si>
    <t>Реконструкция водопроводной сети  по ул. Октябрьская  в г. Сураж Суражского района Брянской области</t>
  </si>
  <si>
    <t>Строительство артезианской скважины в с. Нивное Суражского района Брянской области</t>
  </si>
  <si>
    <t>Итого по Трубчевский муниципальный район</t>
  </si>
  <si>
    <t>Трубчевский муниципальный район</t>
  </si>
  <si>
    <t>Реконструкция водопровода по ул.Советская пгт Белая Березка Трубчевского района  (2 очередь)</t>
  </si>
  <si>
    <t>Строительство сетей водоснабжения в пгт Белая Березка Трубчевского района Брянской области (3-я очередь)</t>
  </si>
  <si>
    <t>Строительство артезианской скважины и сетей водоснабжения в г.Трубчевск Брянской области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</si>
  <si>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</si>
  <si>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сетей водоснабжения в д. Городцы Трубчевского района Брянской области   (2-я очередь)</t>
  </si>
  <si>
    <t>Итого по Унечский муниципальный район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</si>
  <si>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</si>
  <si>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 2 этап</t>
  </si>
  <si>
    <t>Реконструкция водоснабжения в н.п. Брянкустичи Унечского района Брянской области</t>
  </si>
  <si>
    <t>Строительство водоснабжения в н.п. Пучковка Унечского района Брянской области</t>
  </si>
  <si>
    <t>Строительство водоснабжения в н.п.Робчик Унечского района Брянской области</t>
  </si>
  <si>
    <t>Реконструкция водоснабжения в н.п. Рюхово Унечского района Брянской области</t>
  </si>
  <si>
    <t>Строительство водоснабжения в н.п. Старая Гута  Унечского района Брянской области</t>
  </si>
  <si>
    <t>Реконструкция водоснабжения  в н.п. Новые Ивайтенки Унечского района Брянской области</t>
  </si>
  <si>
    <t>Реконструкция водоснабжения  в н.п. Писаревка Унечского района Брянской области</t>
  </si>
  <si>
    <t>Строительство водопроводных сетей в н.п. Березина Унечского района Брянской области</t>
  </si>
  <si>
    <t>Строительство водоснабжения в н.п. Коробоничи Унечского района Брянской области</t>
  </si>
  <si>
    <t>Строительство водоснабжения в н.п. Красновичи Унечского района Брянской области</t>
  </si>
  <si>
    <t>Строительство водоснабжения в н.п. Рябовка Унечского района Брянской области</t>
  </si>
  <si>
    <t>Строительство водоснабжения  в н.п. Трудовик  Унечского района Брянской области</t>
  </si>
  <si>
    <t>Строительство водоснабжения  по ул. Гомельская, ул. Погарская, ул. Белорусская,  пер. Гомельский,пер. Погарский в г. Унеча Унечского района Брянской области</t>
  </si>
  <si>
    <t>Строительство водоснабжения  по ул. Луговая, ул. Лесная, пер. Лесной в г. Унеча Унечского района Брянской области</t>
  </si>
  <si>
    <t>Строительство водоснабжения в н.п. Коржовка  Унечского района  Брянской области</t>
  </si>
  <si>
    <t>Строительство водоснабжения в  н.п. Нежданово Унечского района  Брянской области</t>
  </si>
  <si>
    <t>Доля городского населения субъекта Российской Федерации, обеспеченного качественной питьевой водой из систем централизованного водоснабжения</t>
  </si>
  <si>
    <t>Приложение 7</t>
  </si>
  <si>
    <t>к государственной программе "Развитие топливно-энергетического комплекса и жилищно-коммунального хозяйства Брянской области"</t>
  </si>
  <si>
    <t>Строительство водоснабжения в н.п. Новые Месковичи Жуковского района Брянской области</t>
  </si>
  <si>
    <t>Модернизация водозаборного сооружения по пер.Славы в  пгт Красная Гора Красногорского района Брянской области</t>
  </si>
  <si>
    <t>Модернизация системы водоснабжения по  ул. Пушкина в  пгт Красная Гора Красногорского района Брянской области</t>
  </si>
  <si>
    <t>Модернизация водозаборного сооружения по  ул. Чкалова в пгт Красная Гора Красногорского района Брянской области</t>
  </si>
  <si>
    <t>Модернизация системы водоснабжения по  ул. Шоссейная в  пгт Красная Гора Красногорского района Брянской области</t>
  </si>
  <si>
    <t>Модернизация системы водоснабжения микрорайона"Ширки" в пгт Красная Гора Красногорского района Брянской области</t>
  </si>
  <si>
    <t>Модернизация системы водоснабжения микрорайона  "Обруб" в пгт Красная Гора  Красногорского района Брянской области</t>
  </si>
  <si>
    <t>Строительство водозаборного сооружения  в п. Коммуна-Пчела Брасовского района Брянской области</t>
  </si>
  <si>
    <t>Итого по Новозыбковский городской округ</t>
  </si>
  <si>
    <t>Новозыбковский городской округ</t>
  </si>
  <si>
    <t>Строительство артскважины и водопроводной сети в мкрн."Пригородный"  с.Коржовка-Голубовка Клинцовского района Брянской области</t>
  </si>
  <si>
    <t>Реконструкция артезианской скважины и водопроводной сети в с. Коржовка-Голубовка Клинцовского района Брянской области</t>
  </si>
  <si>
    <t>Итого по Новозыбковский городской окрун</t>
  </si>
  <si>
    <t>Строительство водозаборного сооружения с водонапорной башней в хут. Величка Новозыбковского городского округа Брянской области</t>
  </si>
  <si>
    <t>Модернизация водозаборного сооружения по пер.Славы в  пгт Красная Гора Красногорского района  Брянской области</t>
  </si>
  <si>
    <t>Модернизация системы водоснабжения по  ул. Пушкина в  пгт Красная Гора Красногорского района  Брянской области</t>
  </si>
  <si>
    <t>Модернизация водозаборного сооружения по  ул. Чкалова в пгт Красная Гора Красногорского района  Брянской области</t>
  </si>
  <si>
    <t>Модернизация системы водоснабжения по  ул. Шоссейная в  пгт Красная Гора Красногорского района  Брянской области</t>
  </si>
  <si>
    <t>Модернизация системы водоснабжения микрорайона"Ширки" в пгт Красная Гора Красногорского района  Брянской области</t>
  </si>
  <si>
    <t>Модернизация системы водоснабжения микрорайона  "Обруб" в пгт Красная Гора  Красногорского района  Брянской области</t>
  </si>
  <si>
    <t>Реконструкция магистральных водопроводов  по ул. Московская, ул.  К. Либкнехта, ул. Орджоникидзе, пер. 2-ой Орджоникидзе в  г. Клинцы Брянской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</si>
</sst>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11" fillId="2" borderId="2" xfId="0" applyNumberFormat="1" applyFont="1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0" fillId="3" borderId="0" xfId="0" applyFill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7" fillId="4" borderId="0" xfId="0" applyFont="1" applyFill="1" applyAlignment="1">
      <alignment horizontal="left" vertic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3" fontId="5" fillId="4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wrapText="1"/>
    </xf>
    <xf numFmtId="3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vertical="center" wrapText="1"/>
    </xf>
    <xf numFmtId="0" fontId="13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/>
    <xf numFmtId="0" fontId="11" fillId="2" borderId="2" xfId="0" applyFont="1" applyFill="1" applyBorder="1"/>
    <xf numFmtId="0" fontId="11" fillId="2" borderId="2" xfId="0" applyFont="1" applyFill="1" applyBorder="1" applyAlignment="1">
      <alignment horizontal="right"/>
    </xf>
    <xf numFmtId="0" fontId="11" fillId="3" borderId="2" xfId="0" applyFont="1" applyFill="1" applyBorder="1"/>
    <xf numFmtId="164" fontId="11" fillId="3" borderId="2" xfId="0" applyNumberFormat="1" applyFont="1" applyFill="1" applyBorder="1"/>
    <xf numFmtId="164" fontId="11" fillId="2" borderId="2" xfId="0" applyNumberFormat="1" applyFont="1" applyFill="1" applyBorder="1" applyAlignment="1">
      <alignment horizontal="right"/>
    </xf>
    <xf numFmtId="0" fontId="11" fillId="4" borderId="2" xfId="0" applyFont="1" applyFill="1" applyBorder="1"/>
    <xf numFmtId="3" fontId="5" fillId="4" borderId="1" xfId="0" applyNumberFormat="1" applyFont="1" applyFill="1" applyBorder="1" applyAlignment="1">
      <alignment horizontal="center"/>
    </xf>
    <xf numFmtId="164" fontId="11" fillId="4" borderId="2" xfId="0" applyNumberFormat="1" applyFont="1" applyFill="1" applyBorder="1"/>
    <xf numFmtId="0" fontId="4" fillId="4" borderId="0" xfId="0" applyFont="1" applyFill="1"/>
    <xf numFmtId="0" fontId="4" fillId="4" borderId="0" xfId="0" applyFont="1" applyFill="1" applyAlignment="1">
      <alignment vertical="center" wrapText="1"/>
    </xf>
    <xf numFmtId="0" fontId="8" fillId="4" borderId="0" xfId="0" applyFont="1" applyFill="1" applyAlignment="1">
      <alignment horizontal="right" wrapText="1"/>
    </xf>
    <xf numFmtId="0" fontId="8" fillId="4" borderId="0" xfId="0" applyFont="1" applyFill="1" applyAlignment="1">
      <alignment horizontal="center" vertical="top" wrapText="1"/>
    </xf>
    <xf numFmtId="0" fontId="9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49" fontId="5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466"/>
  <sheetViews>
    <sheetView tabSelected="1" view="pageBreakPreview" zoomScaleNormal="100" zoomScaleSheetLayoutView="100" workbookViewId="0">
      <pane ySplit="11" topLeftCell="A234" activePane="bottomLeft" state="frozen"/>
      <selection pane="bottomLeft" activeCell="K240" sqref="K240"/>
    </sheetView>
  </sheetViews>
  <sheetFormatPr defaultRowHeight="18.75" x14ac:dyDescent="0.3"/>
  <cols>
    <col min="1" max="1" width="5.7109375" style="18" customWidth="1"/>
    <col min="2" max="3" width="30.7109375" style="18" customWidth="1"/>
    <col min="4" max="5" width="20.7109375" style="18" customWidth="1"/>
    <col min="6" max="11" width="10.7109375" style="18" customWidth="1"/>
    <col min="12" max="12" width="11.7109375" style="37" hidden="1" customWidth="1"/>
    <col min="13" max="13" width="11.7109375" hidden="1" customWidth="1"/>
    <col min="14" max="1025" width="8.5703125" hidden="1" customWidth="1"/>
    <col min="1026" max="1026" width="14.28515625" customWidth="1"/>
  </cols>
  <sheetData>
    <row r="1" spans="1:15" ht="18" customHeight="1" x14ac:dyDescent="0.3">
      <c r="A1" s="15"/>
      <c r="B1" s="16"/>
      <c r="C1" s="16"/>
      <c r="D1" s="16"/>
      <c r="E1" s="16"/>
      <c r="F1" s="16"/>
      <c r="G1" s="16"/>
      <c r="H1" s="16"/>
      <c r="I1" s="48" t="s">
        <v>262</v>
      </c>
      <c r="J1" s="48"/>
      <c r="K1" s="48"/>
      <c r="L1" s="34"/>
      <c r="M1" s="1"/>
      <c r="N1" s="2"/>
    </row>
    <row r="2" spans="1:15" ht="18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7"/>
      <c r="K2" s="17"/>
      <c r="L2" s="35"/>
      <c r="M2" s="3"/>
      <c r="N2" s="2"/>
    </row>
    <row r="3" spans="1:15" ht="18" customHeight="1" x14ac:dyDescent="0.25">
      <c r="A3" s="52" t="s">
        <v>263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35"/>
      <c r="M3" s="3"/>
      <c r="N3" s="2"/>
    </row>
    <row r="4" spans="1:15" ht="18" customHeight="1" x14ac:dyDescent="0.25">
      <c r="A4" s="15"/>
      <c r="B4" s="16"/>
      <c r="C4" s="16"/>
      <c r="D4" s="16"/>
      <c r="E4" s="16"/>
      <c r="F4" s="16"/>
      <c r="G4" s="16"/>
      <c r="H4" s="16"/>
      <c r="I4" s="16"/>
      <c r="J4" s="17"/>
      <c r="K4" s="17"/>
      <c r="L4" s="35"/>
      <c r="M4" s="3"/>
      <c r="N4" s="2"/>
    </row>
    <row r="5" spans="1:15" ht="18" customHeight="1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36"/>
      <c r="M5" s="4"/>
      <c r="N5" s="2"/>
    </row>
    <row r="6" spans="1:15" ht="15.75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8"/>
      <c r="M6" s="5"/>
      <c r="N6" s="2"/>
    </row>
    <row r="7" spans="1:15" ht="18" customHeight="1" x14ac:dyDescent="0.3">
      <c r="N7" s="2"/>
    </row>
    <row r="8" spans="1:15" ht="34.5" customHeight="1" x14ac:dyDescent="0.3">
      <c r="A8" s="51" t="s">
        <v>1</v>
      </c>
      <c r="B8" s="51" t="s">
        <v>2</v>
      </c>
      <c r="C8" s="51" t="s">
        <v>3</v>
      </c>
      <c r="D8" s="51" t="s">
        <v>4</v>
      </c>
      <c r="E8" s="51" t="s">
        <v>5</v>
      </c>
      <c r="F8" s="51" t="s">
        <v>6</v>
      </c>
      <c r="G8" s="51"/>
      <c r="H8" s="51"/>
      <c r="I8" s="51"/>
      <c r="J8" s="51"/>
      <c r="K8" s="51"/>
      <c r="L8" s="38"/>
      <c r="M8" s="6"/>
      <c r="N8" s="7"/>
      <c r="O8" s="6"/>
    </row>
    <row r="9" spans="1:15" ht="15" customHeight="1" x14ac:dyDescent="0.3">
      <c r="A9" s="51"/>
      <c r="B9" s="51"/>
      <c r="C9" s="51"/>
      <c r="D9" s="51"/>
      <c r="E9" s="51"/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38"/>
      <c r="M9" s="6"/>
      <c r="N9" s="7"/>
      <c r="O9" s="6"/>
    </row>
    <row r="10" spans="1:15" ht="18" customHeight="1" x14ac:dyDescent="0.3">
      <c r="A10" s="51"/>
      <c r="B10" s="51"/>
      <c r="C10" s="51"/>
      <c r="D10" s="20" t="s">
        <v>13</v>
      </c>
      <c r="E10" s="20" t="s">
        <v>14</v>
      </c>
      <c r="F10" s="20" t="s">
        <v>14</v>
      </c>
      <c r="G10" s="20" t="s">
        <v>14</v>
      </c>
      <c r="H10" s="20" t="s">
        <v>14</v>
      </c>
      <c r="I10" s="20" t="s">
        <v>14</v>
      </c>
      <c r="J10" s="20" t="s">
        <v>14</v>
      </c>
      <c r="K10" s="20" t="s">
        <v>14</v>
      </c>
      <c r="L10" s="38"/>
      <c r="M10" s="6"/>
      <c r="N10" s="7"/>
      <c r="O10" s="6"/>
    </row>
    <row r="11" spans="1:15" ht="18" customHeight="1" x14ac:dyDescent="0.3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38"/>
      <c r="M11" s="6"/>
      <c r="N11" s="7"/>
      <c r="O11" s="6"/>
    </row>
    <row r="12" spans="1:15" x14ac:dyDescent="0.3">
      <c r="A12" s="54" t="s">
        <v>15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38"/>
      <c r="M12" s="6"/>
      <c r="N12" s="7"/>
      <c r="O12" s="6"/>
    </row>
    <row r="13" spans="1:15" x14ac:dyDescent="0.3">
      <c r="A13" s="55" t="s">
        <v>16</v>
      </c>
      <c r="B13" s="55"/>
      <c r="C13" s="55"/>
      <c r="D13" s="21" t="s">
        <v>17</v>
      </c>
      <c r="E13" s="21" t="s">
        <v>17</v>
      </c>
      <c r="F13" s="22">
        <v>82.5</v>
      </c>
      <c r="G13" s="22">
        <v>82.7</v>
      </c>
      <c r="H13" s="22">
        <v>83.3</v>
      </c>
      <c r="I13" s="22">
        <v>84.4</v>
      </c>
      <c r="J13" s="22">
        <v>86.1</v>
      </c>
      <c r="K13" s="22">
        <v>89.4</v>
      </c>
      <c r="L13" s="39"/>
      <c r="M13" s="6"/>
      <c r="N13" s="7"/>
      <c r="O13" s="6"/>
    </row>
    <row r="14" spans="1:15" x14ac:dyDescent="0.3">
      <c r="A14" s="56" t="s">
        <v>18</v>
      </c>
      <c r="B14" s="56"/>
      <c r="C14" s="56"/>
      <c r="D14" s="23">
        <f>D15</f>
        <v>134566</v>
      </c>
      <c r="E14" s="22">
        <v>11.12</v>
      </c>
      <c r="F14" s="22">
        <f>F13+F15</f>
        <v>82.710999999999999</v>
      </c>
      <c r="G14" s="22">
        <f>F14+G15</f>
        <v>82.956999999999994</v>
      </c>
      <c r="H14" s="22">
        <f>G14+H15</f>
        <v>85.184999999999988</v>
      </c>
      <c r="I14" s="22">
        <f>H14+I15</f>
        <v>89.513999999999982</v>
      </c>
      <c r="J14" s="22">
        <f>I14+J15</f>
        <v>92.898999999999987</v>
      </c>
      <c r="K14" s="22">
        <f>J14+K15</f>
        <v>93.61999999999999</v>
      </c>
      <c r="L14" s="39"/>
      <c r="M14" s="6"/>
      <c r="N14" s="7"/>
      <c r="O14" s="6"/>
    </row>
    <row r="15" spans="1:15" x14ac:dyDescent="0.3">
      <c r="A15" s="55" t="s">
        <v>19</v>
      </c>
      <c r="B15" s="55"/>
      <c r="C15" s="55"/>
      <c r="D15" s="23">
        <f>SUM(D16,D19,D26,D30,D35,D45,D54,D60,D62,D64,D68,D77,D81,D89,D94,D108,D119,D125,D128,D135,D139,D146,D167,D171,D183,D188,D194,D201,D208,D215,D221)</f>
        <v>134566</v>
      </c>
      <c r="E15" s="22">
        <f t="shared" ref="E15:E77" si="0">SUM(F15:K15)</f>
        <v>11.12</v>
      </c>
      <c r="F15" s="22">
        <f t="shared" ref="F15:K15" si="1">SUM(F16,F19,F26,F30,F35,F45,F54,F60,F62,F64,F68,F77,F81,F89,F94,F108,F119,F125,F128,F135,F139,F146,F167,F171,F183,F188,F194,F201,F208,F215,F221)</f>
        <v>0.21099999999999999</v>
      </c>
      <c r="G15" s="22">
        <f t="shared" si="1"/>
        <v>0.246</v>
      </c>
      <c r="H15" s="22">
        <f t="shared" si="1"/>
        <v>2.2279999999999998</v>
      </c>
      <c r="I15" s="22">
        <f t="shared" si="1"/>
        <v>4.3289999999999997</v>
      </c>
      <c r="J15" s="22">
        <f t="shared" si="1"/>
        <v>3.3849999999999993</v>
      </c>
      <c r="K15" s="22">
        <f t="shared" si="1"/>
        <v>0.72100000000000031</v>
      </c>
      <c r="L15" s="42">
        <f>SUM(F15:K15)</f>
        <v>11.12</v>
      </c>
      <c r="M15" s="6"/>
      <c r="N15" s="7"/>
      <c r="O15" s="6"/>
    </row>
    <row r="16" spans="1:15" s="33" customFormat="1" x14ac:dyDescent="0.3">
      <c r="A16" s="57" t="s">
        <v>20</v>
      </c>
      <c r="B16" s="57"/>
      <c r="C16" s="57"/>
      <c r="D16" s="23">
        <f>SUM(D17:D18)</f>
        <v>579</v>
      </c>
      <c r="E16" s="22">
        <f t="shared" si="0"/>
        <v>4.8000000000000001E-2</v>
      </c>
      <c r="F16" s="22">
        <f t="shared" ref="F16:K16" si="2">SUM(F17:F18)</f>
        <v>2.9000000000000001E-2</v>
      </c>
      <c r="G16" s="22">
        <f t="shared" si="2"/>
        <v>0</v>
      </c>
      <c r="H16" s="22">
        <f t="shared" si="2"/>
        <v>0</v>
      </c>
      <c r="I16" s="22">
        <f t="shared" si="2"/>
        <v>1.9E-2</v>
      </c>
      <c r="J16" s="22">
        <f t="shared" si="2"/>
        <v>0</v>
      </c>
      <c r="K16" s="22">
        <f t="shared" si="2"/>
        <v>0</v>
      </c>
      <c r="L16" s="9">
        <f>SUM(F16:K16)</f>
        <v>4.8000000000000001E-2</v>
      </c>
      <c r="M16" s="31"/>
      <c r="N16" s="32"/>
      <c r="O16" s="31"/>
    </row>
    <row r="17" spans="1:15" ht="39.75" x14ac:dyDescent="0.3">
      <c r="A17" s="25">
        <v>1</v>
      </c>
      <c r="B17" s="26" t="s">
        <v>21</v>
      </c>
      <c r="C17" s="26" t="s">
        <v>22</v>
      </c>
      <c r="D17" s="27">
        <v>350</v>
      </c>
      <c r="E17" s="28">
        <v>2.9000000000000001E-2</v>
      </c>
      <c r="F17" s="28">
        <f>E17</f>
        <v>2.9000000000000001E-2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38"/>
      <c r="M17" s="6"/>
      <c r="N17" s="7"/>
      <c r="O17" s="6"/>
    </row>
    <row r="18" spans="1:15" ht="52.5" x14ac:dyDescent="0.3">
      <c r="A18" s="25">
        <v>2</v>
      </c>
      <c r="B18" s="26" t="s">
        <v>21</v>
      </c>
      <c r="C18" s="26" t="s">
        <v>271</v>
      </c>
      <c r="D18" s="27">
        <v>229</v>
      </c>
      <c r="E18" s="28">
        <v>1.9E-2</v>
      </c>
      <c r="F18" s="28">
        <v>0</v>
      </c>
      <c r="G18" s="28">
        <v>0</v>
      </c>
      <c r="H18" s="28">
        <v>0</v>
      </c>
      <c r="I18" s="28">
        <f>E18</f>
        <v>1.9E-2</v>
      </c>
      <c r="J18" s="28">
        <v>0</v>
      </c>
      <c r="K18" s="28">
        <v>0</v>
      </c>
      <c r="L18" s="38"/>
      <c r="M18" s="6"/>
      <c r="N18" s="7"/>
      <c r="O18" s="6"/>
    </row>
    <row r="19" spans="1:15" s="33" customFormat="1" x14ac:dyDescent="0.3">
      <c r="A19" s="57" t="s">
        <v>23</v>
      </c>
      <c r="B19" s="57"/>
      <c r="C19" s="57"/>
      <c r="D19" s="23">
        <f>SUM(D20:D25)</f>
        <v>7002</v>
      </c>
      <c r="E19" s="22">
        <f t="shared" si="0"/>
        <v>0.57899999999999996</v>
      </c>
      <c r="F19" s="22">
        <f t="shared" ref="F19:K19" si="3">SUM(F20:F25)</f>
        <v>0</v>
      </c>
      <c r="G19" s="22">
        <f t="shared" si="3"/>
        <v>0</v>
      </c>
      <c r="H19" s="22">
        <f t="shared" si="3"/>
        <v>8.3000000000000004E-2</v>
      </c>
      <c r="I19" s="22">
        <f t="shared" si="3"/>
        <v>0.378</v>
      </c>
      <c r="J19" s="22">
        <f t="shared" si="3"/>
        <v>0</v>
      </c>
      <c r="K19" s="22">
        <f t="shared" si="3"/>
        <v>0.11799999999999999</v>
      </c>
      <c r="L19" s="9">
        <f>SUM(F19:K19)</f>
        <v>0.57899999999999996</v>
      </c>
      <c r="M19" s="31"/>
      <c r="N19" s="32"/>
      <c r="O19" s="31"/>
    </row>
    <row r="20" spans="1:15" s="14" customFormat="1" ht="52.5" x14ac:dyDescent="0.3">
      <c r="A20" s="25">
        <v>1</v>
      </c>
      <c r="B20" s="26" t="s">
        <v>24</v>
      </c>
      <c r="C20" s="26" t="s">
        <v>25</v>
      </c>
      <c r="D20" s="27">
        <v>1000</v>
      </c>
      <c r="E20" s="28">
        <v>8.3000000000000004E-2</v>
      </c>
      <c r="F20" s="28">
        <v>0</v>
      </c>
      <c r="G20" s="28">
        <v>0</v>
      </c>
      <c r="H20" s="28">
        <f>E20</f>
        <v>8.3000000000000004E-2</v>
      </c>
      <c r="I20" s="28">
        <v>0</v>
      </c>
      <c r="J20" s="28">
        <v>0</v>
      </c>
      <c r="K20" s="28">
        <v>0</v>
      </c>
      <c r="L20" s="40"/>
      <c r="M20" s="12"/>
      <c r="N20" s="13"/>
      <c r="O20" s="12"/>
    </row>
    <row r="21" spans="1:15" s="14" customFormat="1" ht="52.5" x14ac:dyDescent="0.3">
      <c r="A21" s="25">
        <v>2</v>
      </c>
      <c r="B21" s="26" t="s">
        <v>24</v>
      </c>
      <c r="C21" s="26" t="s">
        <v>26</v>
      </c>
      <c r="D21" s="27">
        <v>500</v>
      </c>
      <c r="E21" s="28">
        <v>4.1000000000000002E-2</v>
      </c>
      <c r="F21" s="28">
        <v>0</v>
      </c>
      <c r="G21" s="28">
        <v>0</v>
      </c>
      <c r="H21" s="28">
        <v>0</v>
      </c>
      <c r="I21" s="28">
        <f>E21</f>
        <v>4.1000000000000002E-2</v>
      </c>
      <c r="J21" s="28">
        <v>0</v>
      </c>
      <c r="K21" s="28">
        <v>0</v>
      </c>
      <c r="L21" s="40"/>
      <c r="M21" s="12"/>
      <c r="N21" s="13"/>
      <c r="O21" s="12"/>
    </row>
    <row r="22" spans="1:15" s="14" customFormat="1" ht="52.5" x14ac:dyDescent="0.3">
      <c r="A22" s="25">
        <v>3</v>
      </c>
      <c r="B22" s="26" t="s">
        <v>24</v>
      </c>
      <c r="C22" s="26" t="s">
        <v>27</v>
      </c>
      <c r="D22" s="27">
        <v>351</v>
      </c>
      <c r="E22" s="28">
        <v>2.9000000000000001E-2</v>
      </c>
      <c r="F22" s="28">
        <v>0</v>
      </c>
      <c r="G22" s="28">
        <v>0</v>
      </c>
      <c r="H22" s="28">
        <v>0</v>
      </c>
      <c r="I22" s="28">
        <f>E22</f>
        <v>2.9000000000000001E-2</v>
      </c>
      <c r="J22" s="28">
        <v>0</v>
      </c>
      <c r="K22" s="28">
        <v>0</v>
      </c>
      <c r="L22" s="40"/>
      <c r="M22" s="12"/>
      <c r="N22" s="13"/>
      <c r="O22" s="12"/>
    </row>
    <row r="23" spans="1:15" ht="52.5" x14ac:dyDescent="0.3">
      <c r="A23" s="25">
        <v>4</v>
      </c>
      <c r="B23" s="26" t="s">
        <v>24</v>
      </c>
      <c r="C23" s="26" t="s">
        <v>28</v>
      </c>
      <c r="D23" s="27">
        <v>3230</v>
      </c>
      <c r="E23" s="28">
        <v>0.26700000000000002</v>
      </c>
      <c r="F23" s="28">
        <v>0</v>
      </c>
      <c r="G23" s="28">
        <v>0</v>
      </c>
      <c r="H23" s="28">
        <v>0</v>
      </c>
      <c r="I23" s="28">
        <v>0.26700000000000002</v>
      </c>
      <c r="J23" s="28">
        <v>0</v>
      </c>
      <c r="K23" s="28">
        <v>0</v>
      </c>
      <c r="L23" s="38"/>
      <c r="M23" s="6"/>
      <c r="N23" s="7"/>
      <c r="O23" s="6"/>
    </row>
    <row r="24" spans="1:15" ht="52.5" x14ac:dyDescent="0.3">
      <c r="A24" s="25">
        <v>5</v>
      </c>
      <c r="B24" s="26" t="s">
        <v>24</v>
      </c>
      <c r="C24" s="26" t="s">
        <v>29</v>
      </c>
      <c r="D24" s="27">
        <v>500</v>
      </c>
      <c r="E24" s="28">
        <v>4.1000000000000002E-2</v>
      </c>
      <c r="F24" s="28">
        <v>0</v>
      </c>
      <c r="G24" s="28">
        <v>0</v>
      </c>
      <c r="H24" s="28">
        <v>0</v>
      </c>
      <c r="I24" s="28">
        <v>4.1000000000000002E-2</v>
      </c>
      <c r="J24" s="28">
        <v>0</v>
      </c>
      <c r="K24" s="28">
        <v>0</v>
      </c>
      <c r="L24" s="38"/>
      <c r="M24" s="6"/>
      <c r="N24" s="7"/>
      <c r="O24" s="6"/>
    </row>
    <row r="25" spans="1:15" ht="52.5" x14ac:dyDescent="0.3">
      <c r="A25" s="25">
        <v>6</v>
      </c>
      <c r="B25" s="26" t="s">
        <v>24</v>
      </c>
      <c r="C25" s="26" t="s">
        <v>30</v>
      </c>
      <c r="D25" s="27">
        <v>1421</v>
      </c>
      <c r="E25" s="28">
        <v>0.11799999999999999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0.11799999999999999</v>
      </c>
      <c r="L25" s="38"/>
      <c r="M25" s="6"/>
      <c r="N25" s="7"/>
      <c r="O25" s="6"/>
    </row>
    <row r="26" spans="1:15" s="33" customFormat="1" x14ac:dyDescent="0.3">
      <c r="A26" s="57" t="s">
        <v>31</v>
      </c>
      <c r="B26" s="57"/>
      <c r="C26" s="57"/>
      <c r="D26" s="23">
        <f>SUM(D27:D29)</f>
        <v>1204</v>
      </c>
      <c r="E26" s="22">
        <f t="shared" si="0"/>
        <v>0.1</v>
      </c>
      <c r="F26" s="22">
        <f t="shared" ref="F26:K26" si="4">SUM(F27:F29)</f>
        <v>0</v>
      </c>
      <c r="G26" s="22">
        <f t="shared" si="4"/>
        <v>0</v>
      </c>
      <c r="H26" s="22">
        <f t="shared" si="4"/>
        <v>0.04</v>
      </c>
      <c r="I26" s="22">
        <f t="shared" si="4"/>
        <v>2.9000000000000001E-2</v>
      </c>
      <c r="J26" s="22">
        <f t="shared" si="4"/>
        <v>3.1E-2</v>
      </c>
      <c r="K26" s="22">
        <f t="shared" si="4"/>
        <v>0</v>
      </c>
      <c r="L26" s="9">
        <f>SUM(F26:K26)</f>
        <v>0.1</v>
      </c>
      <c r="M26" s="31"/>
      <c r="N26" s="32"/>
      <c r="O26" s="31"/>
    </row>
    <row r="27" spans="1:15" s="14" customFormat="1" ht="39.75" x14ac:dyDescent="0.3">
      <c r="A27" s="25">
        <v>1</v>
      </c>
      <c r="B27" s="26" t="s">
        <v>32</v>
      </c>
      <c r="C27" s="26" t="s">
        <v>33</v>
      </c>
      <c r="D27" s="27">
        <v>478</v>
      </c>
      <c r="E27" s="28">
        <v>0.04</v>
      </c>
      <c r="F27" s="28">
        <v>0</v>
      </c>
      <c r="G27" s="28">
        <v>0</v>
      </c>
      <c r="H27" s="28">
        <f>E27</f>
        <v>0.04</v>
      </c>
      <c r="I27" s="28">
        <v>0</v>
      </c>
      <c r="J27" s="28">
        <v>0</v>
      </c>
      <c r="K27" s="28">
        <v>0</v>
      </c>
      <c r="L27" s="40"/>
      <c r="M27" s="12"/>
      <c r="N27" s="13"/>
      <c r="O27" s="12"/>
    </row>
    <row r="28" spans="1:15" ht="52.5" x14ac:dyDescent="0.3">
      <c r="A28" s="25">
        <v>2</v>
      </c>
      <c r="B28" s="26" t="s">
        <v>32</v>
      </c>
      <c r="C28" s="26" t="s">
        <v>34</v>
      </c>
      <c r="D28" s="27">
        <v>356</v>
      </c>
      <c r="E28" s="28">
        <v>2.9000000000000001E-2</v>
      </c>
      <c r="F28" s="28">
        <v>0</v>
      </c>
      <c r="G28" s="28">
        <v>0</v>
      </c>
      <c r="H28" s="28">
        <v>0</v>
      </c>
      <c r="I28" s="28">
        <v>2.9000000000000001E-2</v>
      </c>
      <c r="J28" s="28">
        <v>0</v>
      </c>
      <c r="K28" s="28">
        <v>0</v>
      </c>
      <c r="L28" s="38"/>
      <c r="M28" s="6"/>
      <c r="N28" s="7"/>
      <c r="O28" s="6"/>
    </row>
    <row r="29" spans="1:15" ht="52.5" x14ac:dyDescent="0.3">
      <c r="A29" s="25">
        <v>3</v>
      </c>
      <c r="B29" s="26" t="s">
        <v>32</v>
      </c>
      <c r="C29" s="26" t="s">
        <v>35</v>
      </c>
      <c r="D29" s="27">
        <v>370</v>
      </c>
      <c r="E29" s="28">
        <v>3.1E-2</v>
      </c>
      <c r="F29" s="28">
        <v>0</v>
      </c>
      <c r="G29" s="28">
        <v>0</v>
      </c>
      <c r="H29" s="28">
        <v>0</v>
      </c>
      <c r="I29" s="28">
        <v>0</v>
      </c>
      <c r="J29" s="28">
        <f>E29</f>
        <v>3.1E-2</v>
      </c>
      <c r="K29" s="28">
        <v>0</v>
      </c>
      <c r="L29" s="38"/>
      <c r="M29" s="6"/>
      <c r="N29" s="7"/>
      <c r="O29" s="6"/>
    </row>
    <row r="30" spans="1:15" s="33" customFormat="1" x14ac:dyDescent="0.3">
      <c r="A30" s="57" t="s">
        <v>36</v>
      </c>
      <c r="B30" s="57"/>
      <c r="C30" s="57"/>
      <c r="D30" s="23">
        <f>SUM(D31:D34)</f>
        <v>1123</v>
      </c>
      <c r="E30" s="22">
        <f t="shared" si="0"/>
        <v>9.3000000000000013E-2</v>
      </c>
      <c r="F30" s="22">
        <f t="shared" ref="F30:K30" si="5">SUM(F31:F34)</f>
        <v>0</v>
      </c>
      <c r="G30" s="22">
        <f t="shared" si="5"/>
        <v>0</v>
      </c>
      <c r="H30" s="22">
        <f t="shared" si="5"/>
        <v>5.7000000000000002E-2</v>
      </c>
      <c r="I30" s="22">
        <f t="shared" si="5"/>
        <v>1.6E-2</v>
      </c>
      <c r="J30" s="22">
        <f t="shared" si="5"/>
        <v>0.02</v>
      </c>
      <c r="K30" s="22">
        <f t="shared" si="5"/>
        <v>0</v>
      </c>
      <c r="L30" s="9">
        <f>SUM(F30:K30)</f>
        <v>9.3000000000000013E-2</v>
      </c>
      <c r="M30" s="31"/>
      <c r="N30" s="32"/>
      <c r="O30" s="31"/>
    </row>
    <row r="31" spans="1:15" s="14" customFormat="1" ht="52.5" x14ac:dyDescent="0.3">
      <c r="A31" s="25">
        <v>1</v>
      </c>
      <c r="B31" s="26" t="s">
        <v>37</v>
      </c>
      <c r="C31" s="29" t="s">
        <v>38</v>
      </c>
      <c r="D31" s="27">
        <v>418</v>
      </c>
      <c r="E31" s="28">
        <v>3.5000000000000003E-2</v>
      </c>
      <c r="F31" s="28">
        <v>0</v>
      </c>
      <c r="G31" s="28">
        <v>0</v>
      </c>
      <c r="H31" s="28">
        <f>E31</f>
        <v>3.5000000000000003E-2</v>
      </c>
      <c r="I31" s="28">
        <v>0</v>
      </c>
      <c r="J31" s="28">
        <v>0</v>
      </c>
      <c r="K31" s="28">
        <v>0</v>
      </c>
      <c r="L31" s="40"/>
      <c r="M31" s="12"/>
      <c r="N31" s="13"/>
      <c r="O31" s="12"/>
    </row>
    <row r="32" spans="1:15" ht="52.5" x14ac:dyDescent="0.3">
      <c r="A32" s="25">
        <v>2</v>
      </c>
      <c r="B32" s="26" t="s">
        <v>37</v>
      </c>
      <c r="C32" s="26" t="s">
        <v>39</v>
      </c>
      <c r="D32" s="27">
        <v>268</v>
      </c>
      <c r="E32" s="28">
        <v>2.1999999999999999E-2</v>
      </c>
      <c r="F32" s="28">
        <v>0</v>
      </c>
      <c r="G32" s="28">
        <v>0</v>
      </c>
      <c r="H32" s="28">
        <v>2.1999999999999999E-2</v>
      </c>
      <c r="I32" s="28">
        <v>0</v>
      </c>
      <c r="J32" s="28">
        <v>0</v>
      </c>
      <c r="K32" s="28">
        <v>0</v>
      </c>
      <c r="L32" s="38"/>
      <c r="M32" s="6"/>
      <c r="N32" s="7"/>
      <c r="O32" s="6"/>
    </row>
    <row r="33" spans="1:15" ht="52.5" x14ac:dyDescent="0.3">
      <c r="A33" s="25">
        <v>3</v>
      </c>
      <c r="B33" s="26" t="s">
        <v>37</v>
      </c>
      <c r="C33" s="26" t="s">
        <v>40</v>
      </c>
      <c r="D33" s="27">
        <v>190</v>
      </c>
      <c r="E33" s="28">
        <v>1.6E-2</v>
      </c>
      <c r="F33" s="28">
        <v>0</v>
      </c>
      <c r="G33" s="28">
        <v>0</v>
      </c>
      <c r="H33" s="28">
        <v>0</v>
      </c>
      <c r="I33" s="28">
        <v>1.6E-2</v>
      </c>
      <c r="J33" s="28">
        <v>0</v>
      </c>
      <c r="K33" s="28">
        <v>0</v>
      </c>
      <c r="L33" s="38"/>
      <c r="M33" s="6"/>
      <c r="N33" s="7"/>
      <c r="O33" s="6"/>
    </row>
    <row r="34" spans="1:15" ht="52.5" x14ac:dyDescent="0.3">
      <c r="A34" s="25">
        <v>4</v>
      </c>
      <c r="B34" s="26" t="s">
        <v>37</v>
      </c>
      <c r="C34" s="26" t="s">
        <v>41</v>
      </c>
      <c r="D34" s="27">
        <v>247</v>
      </c>
      <c r="E34" s="28">
        <v>0.02</v>
      </c>
      <c r="F34" s="28">
        <v>0</v>
      </c>
      <c r="G34" s="28">
        <v>0</v>
      </c>
      <c r="H34" s="28">
        <v>0</v>
      </c>
      <c r="I34" s="28">
        <v>0</v>
      </c>
      <c r="J34" s="28">
        <v>0.02</v>
      </c>
      <c r="K34" s="28">
        <v>0</v>
      </c>
      <c r="L34" s="38"/>
      <c r="M34" s="6"/>
      <c r="N34" s="7"/>
      <c r="O34" s="6"/>
    </row>
    <row r="35" spans="1:15" s="33" customFormat="1" x14ac:dyDescent="0.3">
      <c r="A35" s="57" t="s">
        <v>42</v>
      </c>
      <c r="B35" s="57"/>
      <c r="C35" s="57"/>
      <c r="D35" s="23">
        <f>SUM(D36:D44)</f>
        <v>16676</v>
      </c>
      <c r="E35" s="22">
        <f t="shared" si="0"/>
        <v>1.379</v>
      </c>
      <c r="F35" s="22">
        <f t="shared" ref="F35:K35" si="6">SUM(F36:F44)</f>
        <v>0</v>
      </c>
      <c r="G35" s="22">
        <f t="shared" si="6"/>
        <v>0</v>
      </c>
      <c r="H35" s="22">
        <f t="shared" si="6"/>
        <v>0.39500000000000002</v>
      </c>
      <c r="I35" s="22">
        <f t="shared" si="6"/>
        <v>0.61899999999999999</v>
      </c>
      <c r="J35" s="22">
        <f t="shared" si="6"/>
        <v>0.36499999999999999</v>
      </c>
      <c r="K35" s="22">
        <f t="shared" si="6"/>
        <v>0</v>
      </c>
      <c r="L35" s="9">
        <f>SUM(F35:K35)</f>
        <v>1.379</v>
      </c>
      <c r="M35" s="31"/>
      <c r="N35" s="32"/>
      <c r="O35" s="31"/>
    </row>
    <row r="36" spans="1:15" ht="65.25" x14ac:dyDescent="0.3">
      <c r="A36" s="25">
        <v>1</v>
      </c>
      <c r="B36" s="26" t="s">
        <v>43</v>
      </c>
      <c r="C36" s="26" t="s">
        <v>44</v>
      </c>
      <c r="D36" s="27">
        <v>1762</v>
      </c>
      <c r="E36" s="28">
        <v>0.14499999999999999</v>
      </c>
      <c r="F36" s="28">
        <v>0</v>
      </c>
      <c r="G36" s="28">
        <v>0</v>
      </c>
      <c r="H36" s="28">
        <v>0.14499999999999999</v>
      </c>
      <c r="I36" s="28">
        <v>0</v>
      </c>
      <c r="J36" s="28">
        <v>0</v>
      </c>
      <c r="K36" s="28">
        <v>0</v>
      </c>
      <c r="L36" s="38"/>
      <c r="M36" s="6"/>
      <c r="N36" s="7"/>
      <c r="O36" s="6"/>
    </row>
    <row r="37" spans="1:15" ht="65.25" x14ac:dyDescent="0.3">
      <c r="A37" s="25">
        <v>2</v>
      </c>
      <c r="B37" s="26" t="s">
        <v>43</v>
      </c>
      <c r="C37" s="26" t="s">
        <v>45</v>
      </c>
      <c r="D37" s="27">
        <v>1705</v>
      </c>
      <c r="E37" s="28">
        <v>0.14000000000000001</v>
      </c>
      <c r="F37" s="28">
        <v>0</v>
      </c>
      <c r="G37" s="28">
        <v>0</v>
      </c>
      <c r="H37" s="28">
        <v>0.14000000000000001</v>
      </c>
      <c r="I37" s="28">
        <v>0</v>
      </c>
      <c r="J37" s="28">
        <v>0</v>
      </c>
      <c r="K37" s="28">
        <v>0</v>
      </c>
      <c r="L37" s="38"/>
      <c r="M37" s="6"/>
      <c r="N37" s="7"/>
      <c r="O37" s="6"/>
    </row>
    <row r="38" spans="1:15" ht="78" x14ac:dyDescent="0.3">
      <c r="A38" s="25">
        <v>3</v>
      </c>
      <c r="B38" s="26" t="s">
        <v>43</v>
      </c>
      <c r="C38" s="26" t="s">
        <v>46</v>
      </c>
      <c r="D38" s="27">
        <v>1328</v>
      </c>
      <c r="E38" s="28">
        <v>0.11</v>
      </c>
      <c r="F38" s="28">
        <v>0</v>
      </c>
      <c r="G38" s="28">
        <v>0</v>
      </c>
      <c r="H38" s="28">
        <v>0.11</v>
      </c>
      <c r="I38" s="28">
        <v>0</v>
      </c>
      <c r="J38" s="28">
        <v>0</v>
      </c>
      <c r="K38" s="28">
        <v>0</v>
      </c>
      <c r="L38" s="38"/>
      <c r="M38" s="6"/>
      <c r="N38" s="7"/>
      <c r="O38" s="6"/>
    </row>
    <row r="39" spans="1:15" ht="52.5" x14ac:dyDescent="0.3">
      <c r="A39" s="25">
        <v>4</v>
      </c>
      <c r="B39" s="26" t="s">
        <v>43</v>
      </c>
      <c r="C39" s="26" t="s">
        <v>47</v>
      </c>
      <c r="D39" s="27">
        <v>2578</v>
      </c>
      <c r="E39" s="30">
        <v>0.214</v>
      </c>
      <c r="F39" s="28">
        <v>0</v>
      </c>
      <c r="G39" s="28">
        <v>0</v>
      </c>
      <c r="H39" s="28">
        <v>0</v>
      </c>
      <c r="I39" s="28">
        <v>0.214</v>
      </c>
      <c r="J39" s="28">
        <v>0</v>
      </c>
      <c r="K39" s="28">
        <v>0</v>
      </c>
      <c r="L39" s="38"/>
      <c r="M39" s="6"/>
      <c r="N39" s="7"/>
      <c r="O39" s="6"/>
    </row>
    <row r="40" spans="1:15" ht="65.25" x14ac:dyDescent="0.3">
      <c r="A40" s="25">
        <v>5</v>
      </c>
      <c r="B40" s="26" t="s">
        <v>43</v>
      </c>
      <c r="C40" s="26" t="s">
        <v>48</v>
      </c>
      <c r="D40" s="27">
        <v>3413</v>
      </c>
      <c r="E40" s="28">
        <v>0.28199999999999997</v>
      </c>
      <c r="F40" s="28">
        <v>0</v>
      </c>
      <c r="G40" s="28">
        <v>0</v>
      </c>
      <c r="H40" s="28">
        <v>0</v>
      </c>
      <c r="I40" s="28">
        <v>0.28199999999999997</v>
      </c>
      <c r="J40" s="28">
        <v>0</v>
      </c>
      <c r="K40" s="28">
        <v>0</v>
      </c>
      <c r="L40" s="38"/>
      <c r="M40" s="6"/>
      <c r="N40" s="7"/>
      <c r="O40" s="6"/>
    </row>
    <row r="41" spans="1:15" ht="65.25" x14ac:dyDescent="0.3">
      <c r="A41" s="25">
        <v>6</v>
      </c>
      <c r="B41" s="26" t="s">
        <v>43</v>
      </c>
      <c r="C41" s="26" t="s">
        <v>49</v>
      </c>
      <c r="D41" s="27">
        <v>1482</v>
      </c>
      <c r="E41" s="28">
        <v>0.123</v>
      </c>
      <c r="F41" s="28">
        <v>0</v>
      </c>
      <c r="G41" s="28">
        <v>0</v>
      </c>
      <c r="H41" s="28">
        <v>0</v>
      </c>
      <c r="I41" s="28">
        <v>0.123</v>
      </c>
      <c r="J41" s="28">
        <v>0</v>
      </c>
      <c r="K41" s="28">
        <v>0</v>
      </c>
      <c r="L41" s="38"/>
      <c r="M41" s="6"/>
      <c r="N41" s="7"/>
      <c r="O41" s="6"/>
    </row>
    <row r="42" spans="1:15" ht="65.25" x14ac:dyDescent="0.3">
      <c r="A42" s="25">
        <v>7</v>
      </c>
      <c r="B42" s="26" t="s">
        <v>43</v>
      </c>
      <c r="C42" s="26" t="s">
        <v>50</v>
      </c>
      <c r="D42" s="27">
        <v>1205</v>
      </c>
      <c r="E42" s="28">
        <v>0.1</v>
      </c>
      <c r="F42" s="28">
        <v>0</v>
      </c>
      <c r="G42" s="28">
        <v>0</v>
      </c>
      <c r="H42" s="28">
        <v>0</v>
      </c>
      <c r="I42" s="28">
        <v>0</v>
      </c>
      <c r="J42" s="28">
        <v>0.1</v>
      </c>
      <c r="K42" s="28">
        <v>0</v>
      </c>
      <c r="L42" s="38"/>
      <c r="M42" s="6"/>
      <c r="N42" s="7"/>
      <c r="O42" s="6"/>
    </row>
    <row r="43" spans="1:15" ht="65.25" x14ac:dyDescent="0.3">
      <c r="A43" s="25">
        <v>8</v>
      </c>
      <c r="B43" s="26" t="s">
        <v>43</v>
      </c>
      <c r="C43" s="26" t="s">
        <v>51</v>
      </c>
      <c r="D43" s="27">
        <v>561</v>
      </c>
      <c r="E43" s="28">
        <v>4.5999999999999999E-2</v>
      </c>
      <c r="F43" s="28">
        <v>0</v>
      </c>
      <c r="G43" s="28">
        <v>0</v>
      </c>
      <c r="H43" s="28">
        <v>0</v>
      </c>
      <c r="I43" s="28">
        <v>0</v>
      </c>
      <c r="J43" s="28">
        <v>4.5999999999999999E-2</v>
      </c>
      <c r="K43" s="28">
        <v>0</v>
      </c>
      <c r="L43" s="38"/>
      <c r="M43" s="6"/>
      <c r="N43" s="7"/>
      <c r="O43" s="6"/>
    </row>
    <row r="44" spans="1:15" ht="65.25" x14ac:dyDescent="0.3">
      <c r="A44" s="25">
        <v>9</v>
      </c>
      <c r="B44" s="26" t="s">
        <v>43</v>
      </c>
      <c r="C44" s="26" t="s">
        <v>52</v>
      </c>
      <c r="D44" s="27">
        <v>2642</v>
      </c>
      <c r="E44" s="28">
        <v>0.219</v>
      </c>
      <c r="F44" s="28">
        <v>0</v>
      </c>
      <c r="G44" s="28">
        <v>0</v>
      </c>
      <c r="H44" s="28">
        <v>0</v>
      </c>
      <c r="I44" s="28">
        <v>0</v>
      </c>
      <c r="J44" s="28">
        <v>0.219</v>
      </c>
      <c r="K44" s="28">
        <v>0</v>
      </c>
      <c r="L44" s="38"/>
      <c r="M44" s="6"/>
      <c r="N44" s="7"/>
      <c r="O44" s="6"/>
    </row>
    <row r="45" spans="1:15" s="33" customFormat="1" x14ac:dyDescent="0.3">
      <c r="A45" s="57" t="s">
        <v>53</v>
      </c>
      <c r="B45" s="57"/>
      <c r="C45" s="57"/>
      <c r="D45" s="23">
        <f>SUM(D46:D53)</f>
        <v>2440</v>
      </c>
      <c r="E45" s="22">
        <f t="shared" si="0"/>
        <v>0.20199999999999999</v>
      </c>
      <c r="F45" s="22">
        <f t="shared" ref="F45:K45" si="7">SUM(F46:F53)</f>
        <v>2.5999999999999999E-2</v>
      </c>
      <c r="G45" s="22">
        <f t="shared" si="7"/>
        <v>0</v>
      </c>
      <c r="H45" s="22">
        <f t="shared" si="7"/>
        <v>5.2999999999999999E-2</v>
      </c>
      <c r="I45" s="22">
        <f t="shared" si="7"/>
        <v>7.8E-2</v>
      </c>
      <c r="J45" s="22">
        <f t="shared" si="7"/>
        <v>1.7999999999999999E-2</v>
      </c>
      <c r="K45" s="22">
        <f t="shared" si="7"/>
        <v>2.7E-2</v>
      </c>
      <c r="L45" s="9">
        <f>SUM(F45:K45)</f>
        <v>0.20199999999999999</v>
      </c>
      <c r="M45" s="31"/>
      <c r="N45" s="32"/>
      <c r="O45" s="31"/>
    </row>
    <row r="46" spans="1:15" ht="52.5" x14ac:dyDescent="0.3">
      <c r="A46" s="25">
        <v>1</v>
      </c>
      <c r="B46" s="26" t="s">
        <v>54</v>
      </c>
      <c r="C46" s="26" t="s">
        <v>55</v>
      </c>
      <c r="D46" s="27">
        <v>310</v>
      </c>
      <c r="E46" s="28">
        <v>2.5999999999999999E-2</v>
      </c>
      <c r="F46" s="28">
        <v>2.5999999999999999E-2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38"/>
      <c r="M46" s="6"/>
      <c r="N46" s="7"/>
      <c r="O46" s="6"/>
    </row>
    <row r="47" spans="1:15" ht="52.5" x14ac:dyDescent="0.3">
      <c r="A47" s="25">
        <v>2</v>
      </c>
      <c r="B47" s="26" t="s">
        <v>54</v>
      </c>
      <c r="C47" s="26" t="s">
        <v>56</v>
      </c>
      <c r="D47" s="27">
        <v>310</v>
      </c>
      <c r="E47" s="28">
        <v>2.5999999999999999E-2</v>
      </c>
      <c r="F47" s="28">
        <v>0</v>
      </c>
      <c r="G47" s="28">
        <v>0</v>
      </c>
      <c r="H47" s="28">
        <v>2.5999999999999999E-2</v>
      </c>
      <c r="I47" s="28">
        <v>0</v>
      </c>
      <c r="J47" s="28">
        <v>0</v>
      </c>
      <c r="K47" s="28">
        <v>0</v>
      </c>
      <c r="L47" s="38"/>
      <c r="M47" s="6"/>
      <c r="N47" s="7"/>
      <c r="O47" s="6"/>
    </row>
    <row r="48" spans="1:15" ht="78" x14ac:dyDescent="0.3">
      <c r="A48" s="25">
        <v>3</v>
      </c>
      <c r="B48" s="26" t="s">
        <v>54</v>
      </c>
      <c r="C48" s="26" t="s">
        <v>57</v>
      </c>
      <c r="D48" s="27">
        <v>330</v>
      </c>
      <c r="E48" s="28">
        <v>2.7E-2</v>
      </c>
      <c r="F48" s="28">
        <v>0</v>
      </c>
      <c r="G48" s="28">
        <v>0</v>
      </c>
      <c r="H48" s="28">
        <v>2.7E-2</v>
      </c>
      <c r="I48" s="28">
        <v>0</v>
      </c>
      <c r="J48" s="28">
        <v>0</v>
      </c>
      <c r="K48" s="28">
        <v>0</v>
      </c>
      <c r="L48" s="38"/>
      <c r="M48" s="6"/>
      <c r="N48" s="7"/>
      <c r="O48" s="6"/>
    </row>
    <row r="49" spans="1:15" s="14" customFormat="1" ht="52.5" x14ac:dyDescent="0.3">
      <c r="A49" s="25">
        <v>4</v>
      </c>
      <c r="B49" s="26" t="s">
        <v>54</v>
      </c>
      <c r="C49" s="26" t="s">
        <v>58</v>
      </c>
      <c r="D49" s="27">
        <v>330</v>
      </c>
      <c r="E49" s="28">
        <v>2.7E-2</v>
      </c>
      <c r="F49" s="28">
        <v>0</v>
      </c>
      <c r="G49" s="28">
        <v>0</v>
      </c>
      <c r="H49" s="28">
        <v>0</v>
      </c>
      <c r="I49" s="28">
        <f>E49</f>
        <v>2.7E-2</v>
      </c>
      <c r="J49" s="28">
        <v>0</v>
      </c>
      <c r="K49" s="28">
        <v>0</v>
      </c>
      <c r="L49" s="40"/>
      <c r="M49" s="12"/>
      <c r="N49" s="13"/>
      <c r="O49" s="12"/>
    </row>
    <row r="50" spans="1:15" ht="78" x14ac:dyDescent="0.3">
      <c r="A50" s="25">
        <v>5</v>
      </c>
      <c r="B50" s="26" t="s">
        <v>54</v>
      </c>
      <c r="C50" s="26" t="s">
        <v>284</v>
      </c>
      <c r="D50" s="27">
        <v>300</v>
      </c>
      <c r="E50" s="28">
        <v>2.5000000000000001E-2</v>
      </c>
      <c r="F50" s="28">
        <v>0</v>
      </c>
      <c r="G50" s="28">
        <v>0</v>
      </c>
      <c r="H50" s="28">
        <v>0</v>
      </c>
      <c r="I50" s="28">
        <v>2.5000000000000001E-2</v>
      </c>
      <c r="J50" s="28">
        <v>0</v>
      </c>
      <c r="K50" s="28">
        <v>0</v>
      </c>
      <c r="L50" s="38"/>
      <c r="M50" s="6"/>
      <c r="N50" s="7"/>
      <c r="O50" s="6"/>
    </row>
    <row r="51" spans="1:15" ht="65.25" x14ac:dyDescent="0.3">
      <c r="A51" s="25">
        <v>6</v>
      </c>
      <c r="B51" s="26" t="s">
        <v>54</v>
      </c>
      <c r="C51" s="26" t="s">
        <v>59</v>
      </c>
      <c r="D51" s="27">
        <v>310</v>
      </c>
      <c r="E51" s="28">
        <v>2.5999999999999999E-2</v>
      </c>
      <c r="F51" s="28">
        <v>0</v>
      </c>
      <c r="G51" s="28">
        <v>0</v>
      </c>
      <c r="H51" s="28">
        <v>0</v>
      </c>
      <c r="I51" s="28">
        <v>2.5999999999999999E-2</v>
      </c>
      <c r="J51" s="28">
        <v>0</v>
      </c>
      <c r="K51" s="28">
        <v>0</v>
      </c>
      <c r="L51" s="38"/>
      <c r="M51" s="6"/>
      <c r="N51" s="7"/>
      <c r="O51" s="6"/>
    </row>
    <row r="52" spans="1:15" ht="90.75" x14ac:dyDescent="0.3">
      <c r="A52" s="25">
        <v>7</v>
      </c>
      <c r="B52" s="26" t="s">
        <v>54</v>
      </c>
      <c r="C52" s="26" t="s">
        <v>60</v>
      </c>
      <c r="D52" s="27">
        <v>220</v>
      </c>
      <c r="E52" s="28">
        <v>1.7999999999999999E-2</v>
      </c>
      <c r="F52" s="28">
        <v>0</v>
      </c>
      <c r="G52" s="28">
        <v>0</v>
      </c>
      <c r="H52" s="28">
        <v>0</v>
      </c>
      <c r="I52" s="28">
        <v>0</v>
      </c>
      <c r="J52" s="28">
        <v>1.7999999999999999E-2</v>
      </c>
      <c r="K52" s="28">
        <v>0</v>
      </c>
      <c r="L52" s="38"/>
      <c r="M52" s="6"/>
      <c r="N52" s="7"/>
      <c r="O52" s="6"/>
    </row>
    <row r="53" spans="1:15" ht="52.5" x14ac:dyDescent="0.3">
      <c r="A53" s="25">
        <v>8</v>
      </c>
      <c r="B53" s="26" t="s">
        <v>54</v>
      </c>
      <c r="C53" s="26" t="s">
        <v>61</v>
      </c>
      <c r="D53" s="27">
        <v>330</v>
      </c>
      <c r="E53" s="28">
        <v>2.7E-2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2.7E-2</v>
      </c>
      <c r="L53" s="38"/>
      <c r="M53" s="6"/>
      <c r="N53" s="7"/>
      <c r="O53" s="6"/>
    </row>
    <row r="54" spans="1:15" s="33" customFormat="1" x14ac:dyDescent="0.3">
      <c r="A54" s="57" t="s">
        <v>62</v>
      </c>
      <c r="B54" s="57"/>
      <c r="C54" s="57"/>
      <c r="D54" s="23">
        <f>SUM(D55:D59)</f>
        <v>7284</v>
      </c>
      <c r="E54" s="22">
        <f t="shared" si="0"/>
        <v>0.60199999999999998</v>
      </c>
      <c r="F54" s="22">
        <f t="shared" ref="F54:K54" si="8">SUM(F55:F59)</f>
        <v>0</v>
      </c>
      <c r="G54" s="22">
        <f t="shared" si="8"/>
        <v>0</v>
      </c>
      <c r="H54" s="22">
        <f t="shared" si="8"/>
        <v>9.0999999999999998E-2</v>
      </c>
      <c r="I54" s="22">
        <f t="shared" si="8"/>
        <v>0.128</v>
      </c>
      <c r="J54" s="22">
        <f t="shared" si="8"/>
        <v>0.253</v>
      </c>
      <c r="K54" s="22">
        <f t="shared" si="8"/>
        <v>0.13</v>
      </c>
      <c r="L54" s="9">
        <f>SUM(F54:K54)</f>
        <v>0.60199999999999998</v>
      </c>
      <c r="M54" s="31"/>
      <c r="N54" s="32"/>
      <c r="O54" s="31"/>
    </row>
    <row r="55" spans="1:15" ht="52.5" x14ac:dyDescent="0.3">
      <c r="A55" s="25">
        <v>1</v>
      </c>
      <c r="B55" s="26" t="s">
        <v>63</v>
      </c>
      <c r="C55" s="26" t="s">
        <v>64</v>
      </c>
      <c r="D55" s="27">
        <v>1100</v>
      </c>
      <c r="E55" s="28">
        <v>9.0999999999999998E-2</v>
      </c>
      <c r="F55" s="28">
        <v>0</v>
      </c>
      <c r="G55" s="28">
        <v>0</v>
      </c>
      <c r="H55" s="28">
        <v>9.0999999999999998E-2</v>
      </c>
      <c r="I55" s="28">
        <v>0</v>
      </c>
      <c r="J55" s="28">
        <v>0</v>
      </c>
      <c r="K55" s="28">
        <v>0</v>
      </c>
      <c r="L55" s="38"/>
      <c r="M55" s="6"/>
      <c r="N55" s="7"/>
      <c r="O55" s="6"/>
    </row>
    <row r="56" spans="1:15" ht="52.5" x14ac:dyDescent="0.3">
      <c r="A56" s="25">
        <v>2</v>
      </c>
      <c r="B56" s="26" t="s">
        <v>63</v>
      </c>
      <c r="C56" s="26" t="s">
        <v>65</v>
      </c>
      <c r="D56" s="27">
        <v>1550</v>
      </c>
      <c r="E56" s="28">
        <v>0.128</v>
      </c>
      <c r="F56" s="28">
        <v>0</v>
      </c>
      <c r="G56" s="28">
        <v>0</v>
      </c>
      <c r="H56" s="28">
        <v>0</v>
      </c>
      <c r="I56" s="28">
        <v>0.128</v>
      </c>
      <c r="J56" s="28">
        <v>0</v>
      </c>
      <c r="K56" s="28">
        <v>0</v>
      </c>
      <c r="L56" s="38"/>
      <c r="M56" s="6"/>
      <c r="N56" s="7"/>
      <c r="O56" s="6"/>
    </row>
    <row r="57" spans="1:15" ht="52.5" x14ac:dyDescent="0.3">
      <c r="A57" s="25">
        <v>3</v>
      </c>
      <c r="B57" s="26" t="s">
        <v>63</v>
      </c>
      <c r="C57" s="26" t="s">
        <v>66</v>
      </c>
      <c r="D57" s="27">
        <v>1550</v>
      </c>
      <c r="E57" s="28">
        <v>0.128</v>
      </c>
      <c r="F57" s="28">
        <v>0</v>
      </c>
      <c r="G57" s="28">
        <v>0</v>
      </c>
      <c r="H57" s="28">
        <v>0</v>
      </c>
      <c r="I57" s="28">
        <v>0</v>
      </c>
      <c r="J57" s="28">
        <v>0.128</v>
      </c>
      <c r="K57" s="28">
        <v>0</v>
      </c>
      <c r="L57" s="38"/>
      <c r="M57" s="6"/>
      <c r="N57" s="7"/>
      <c r="O57" s="6"/>
    </row>
    <row r="58" spans="1:15" ht="52.5" x14ac:dyDescent="0.3">
      <c r="A58" s="25">
        <v>4</v>
      </c>
      <c r="B58" s="26" t="s">
        <v>63</v>
      </c>
      <c r="C58" s="26" t="s">
        <v>67</v>
      </c>
      <c r="D58" s="27">
        <v>1510</v>
      </c>
      <c r="E58" s="28">
        <v>0.125</v>
      </c>
      <c r="F58" s="28">
        <v>0</v>
      </c>
      <c r="G58" s="28">
        <v>0</v>
      </c>
      <c r="H58" s="28">
        <v>0</v>
      </c>
      <c r="I58" s="28">
        <v>0</v>
      </c>
      <c r="J58" s="28">
        <v>0.125</v>
      </c>
      <c r="K58" s="28">
        <v>0</v>
      </c>
      <c r="L58" s="38"/>
      <c r="M58" s="6"/>
      <c r="N58" s="7"/>
      <c r="O58" s="6"/>
    </row>
    <row r="59" spans="1:15" ht="52.5" x14ac:dyDescent="0.3">
      <c r="A59" s="25">
        <v>5</v>
      </c>
      <c r="B59" s="26" t="s">
        <v>63</v>
      </c>
      <c r="C59" s="26" t="s">
        <v>68</v>
      </c>
      <c r="D59" s="27">
        <v>1574</v>
      </c>
      <c r="E59" s="28">
        <v>0.13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0.13</v>
      </c>
      <c r="L59" s="38"/>
      <c r="M59" s="6"/>
      <c r="N59" s="7"/>
      <c r="O59" s="6"/>
    </row>
    <row r="60" spans="1:15" s="33" customFormat="1" x14ac:dyDescent="0.3">
      <c r="A60" s="57" t="s">
        <v>69</v>
      </c>
      <c r="B60" s="57"/>
      <c r="C60" s="57"/>
      <c r="D60" s="23">
        <f>SUM(D61)</f>
        <v>2338</v>
      </c>
      <c r="E60" s="22">
        <f t="shared" si="0"/>
        <v>0.193</v>
      </c>
      <c r="F60" s="22">
        <f t="shared" ref="F60:K60" si="9">SUM(F61)</f>
        <v>0</v>
      </c>
      <c r="G60" s="22">
        <f t="shared" si="9"/>
        <v>0</v>
      </c>
      <c r="H60" s="22">
        <f t="shared" si="9"/>
        <v>0.193</v>
      </c>
      <c r="I60" s="22">
        <f t="shared" si="9"/>
        <v>0</v>
      </c>
      <c r="J60" s="22">
        <f t="shared" si="9"/>
        <v>0</v>
      </c>
      <c r="K60" s="22">
        <f t="shared" si="9"/>
        <v>0</v>
      </c>
      <c r="L60" s="9">
        <f>F60+G60+H60+I60+J60+K60</f>
        <v>0.193</v>
      </c>
      <c r="M60" s="31"/>
      <c r="N60" s="32"/>
      <c r="O60" s="31"/>
    </row>
    <row r="61" spans="1:15" ht="52.5" x14ac:dyDescent="0.3">
      <c r="A61" s="25">
        <v>1</v>
      </c>
      <c r="B61" s="26" t="s">
        <v>70</v>
      </c>
      <c r="C61" s="26" t="s">
        <v>71</v>
      </c>
      <c r="D61" s="27">
        <v>2338</v>
      </c>
      <c r="E61" s="28">
        <v>0.193</v>
      </c>
      <c r="F61" s="28">
        <v>0</v>
      </c>
      <c r="G61" s="28">
        <v>0</v>
      </c>
      <c r="H61" s="28">
        <v>0.193</v>
      </c>
      <c r="I61" s="28">
        <v>0</v>
      </c>
      <c r="J61" s="28">
        <v>0</v>
      </c>
      <c r="K61" s="28">
        <v>0</v>
      </c>
      <c r="L61" s="38"/>
      <c r="M61" s="6"/>
      <c r="N61" s="7"/>
      <c r="O61" s="6"/>
    </row>
    <row r="62" spans="1:15" s="33" customFormat="1" x14ac:dyDescent="0.3">
      <c r="A62" s="57" t="s">
        <v>72</v>
      </c>
      <c r="B62" s="57"/>
      <c r="C62" s="57"/>
      <c r="D62" s="23">
        <f>SUM(D63)</f>
        <v>600</v>
      </c>
      <c r="E62" s="22">
        <f t="shared" si="0"/>
        <v>0.05</v>
      </c>
      <c r="F62" s="22">
        <f t="shared" ref="F62:K62" si="10">SUM(F63)</f>
        <v>0</v>
      </c>
      <c r="G62" s="22">
        <f t="shared" si="10"/>
        <v>0</v>
      </c>
      <c r="H62" s="22">
        <f t="shared" si="10"/>
        <v>0</v>
      </c>
      <c r="I62" s="22">
        <f t="shared" si="10"/>
        <v>0.05</v>
      </c>
      <c r="J62" s="22">
        <f t="shared" si="10"/>
        <v>0</v>
      </c>
      <c r="K62" s="22">
        <f t="shared" si="10"/>
        <v>0</v>
      </c>
      <c r="L62" s="9">
        <f>F62+G62+H62+I62+J62+K62</f>
        <v>0.05</v>
      </c>
      <c r="M62" s="31"/>
      <c r="N62" s="32"/>
      <c r="O62" s="31"/>
    </row>
    <row r="63" spans="1:15" ht="39.75" x14ac:dyDescent="0.3">
      <c r="A63" s="25">
        <v>1</v>
      </c>
      <c r="B63" s="26" t="s">
        <v>73</v>
      </c>
      <c r="C63" s="26" t="s">
        <v>74</v>
      </c>
      <c r="D63" s="27">
        <v>600</v>
      </c>
      <c r="E63" s="28">
        <v>0.05</v>
      </c>
      <c r="F63" s="28">
        <v>0</v>
      </c>
      <c r="G63" s="28">
        <v>0</v>
      </c>
      <c r="H63" s="28">
        <v>0</v>
      </c>
      <c r="I63" s="28">
        <v>0.05</v>
      </c>
      <c r="J63" s="28">
        <v>0</v>
      </c>
      <c r="K63" s="28">
        <v>0</v>
      </c>
      <c r="L63" s="38"/>
      <c r="M63" s="6"/>
      <c r="N63" s="7"/>
      <c r="O63" s="6"/>
    </row>
    <row r="64" spans="1:15" x14ac:dyDescent="0.3">
      <c r="A64" s="55" t="s">
        <v>75</v>
      </c>
      <c r="B64" s="55"/>
      <c r="C64" s="55"/>
      <c r="D64" s="24">
        <f>SUM(D65:D67)</f>
        <v>2771</v>
      </c>
      <c r="E64" s="22">
        <f t="shared" si="0"/>
        <v>0.22799999999999998</v>
      </c>
      <c r="F64" s="22">
        <f t="shared" ref="F64:K64" si="11">SUM(F65:F67)</f>
        <v>0</v>
      </c>
      <c r="G64" s="22">
        <f t="shared" si="11"/>
        <v>0</v>
      </c>
      <c r="H64" s="22">
        <f t="shared" si="11"/>
        <v>2.4E-2</v>
      </c>
      <c r="I64" s="22">
        <f t="shared" si="11"/>
        <v>2.4E-2</v>
      </c>
      <c r="J64" s="22">
        <f t="shared" si="11"/>
        <v>0.18</v>
      </c>
      <c r="K64" s="22">
        <f t="shared" si="11"/>
        <v>0</v>
      </c>
      <c r="L64" s="9">
        <f>SUM(F64:K64)</f>
        <v>0.22799999999999998</v>
      </c>
      <c r="M64" s="6"/>
      <c r="N64" s="7"/>
      <c r="O64" s="6"/>
    </row>
    <row r="65" spans="1:15" ht="52.5" x14ac:dyDescent="0.3">
      <c r="A65" s="25">
        <v>1</v>
      </c>
      <c r="B65" s="26" t="s">
        <v>76</v>
      </c>
      <c r="C65" s="26" t="s">
        <v>77</v>
      </c>
      <c r="D65" s="27">
        <v>295</v>
      </c>
      <c r="E65" s="28">
        <v>2.4E-2</v>
      </c>
      <c r="F65" s="28">
        <v>0</v>
      </c>
      <c r="G65" s="28">
        <v>0</v>
      </c>
      <c r="H65" s="28">
        <v>2.4E-2</v>
      </c>
      <c r="I65" s="28">
        <v>0</v>
      </c>
      <c r="J65" s="28">
        <v>0</v>
      </c>
      <c r="K65" s="28">
        <v>0</v>
      </c>
      <c r="L65" s="38"/>
      <c r="M65" s="6"/>
      <c r="N65" s="7"/>
      <c r="O65" s="6"/>
    </row>
    <row r="66" spans="1:15" ht="52.5" x14ac:dyDescent="0.3">
      <c r="A66" s="25">
        <v>2</v>
      </c>
      <c r="B66" s="26" t="s">
        <v>76</v>
      </c>
      <c r="C66" s="26" t="s">
        <v>78</v>
      </c>
      <c r="D66" s="27">
        <v>295</v>
      </c>
      <c r="E66" s="28">
        <v>2.4E-2</v>
      </c>
      <c r="F66" s="28">
        <v>0</v>
      </c>
      <c r="G66" s="28">
        <v>0</v>
      </c>
      <c r="H66" s="28">
        <v>0</v>
      </c>
      <c r="I66" s="28">
        <v>2.4E-2</v>
      </c>
      <c r="J66" s="28">
        <v>0</v>
      </c>
      <c r="K66" s="28">
        <v>0</v>
      </c>
      <c r="L66" s="38"/>
      <c r="M66" s="6"/>
      <c r="N66" s="7"/>
      <c r="O66" s="6"/>
    </row>
    <row r="67" spans="1:15" ht="39.75" x14ac:dyDescent="0.3">
      <c r="A67" s="25">
        <v>3</v>
      </c>
      <c r="B67" s="26" t="s">
        <v>76</v>
      </c>
      <c r="C67" s="26" t="s">
        <v>79</v>
      </c>
      <c r="D67" s="27">
        <v>2181</v>
      </c>
      <c r="E67" s="28">
        <v>0.18</v>
      </c>
      <c r="F67" s="28">
        <v>0</v>
      </c>
      <c r="G67" s="28">
        <v>0</v>
      </c>
      <c r="H67" s="28">
        <v>0</v>
      </c>
      <c r="I67" s="28">
        <v>0</v>
      </c>
      <c r="J67" s="28">
        <v>0.18</v>
      </c>
      <c r="K67" s="28">
        <v>0</v>
      </c>
      <c r="L67" s="38"/>
      <c r="M67" s="6"/>
      <c r="N67" s="7"/>
      <c r="O67" s="6"/>
    </row>
    <row r="68" spans="1:15" s="18" customFormat="1" x14ac:dyDescent="0.3">
      <c r="A68" s="55" t="s">
        <v>80</v>
      </c>
      <c r="B68" s="55"/>
      <c r="C68" s="55"/>
      <c r="D68" s="24">
        <f>SUM(D69:D76)</f>
        <v>17171</v>
      </c>
      <c r="E68" s="22">
        <f>E69+E70+E71+E72+E73+E74+E75+E76</f>
        <v>1.4200000000000002</v>
      </c>
      <c r="F68" s="22">
        <f t="shared" ref="F68:K68" si="12">SUM(F69:F76)</f>
        <v>0</v>
      </c>
      <c r="G68" s="22">
        <f t="shared" si="12"/>
        <v>0</v>
      </c>
      <c r="H68" s="22">
        <f t="shared" si="12"/>
        <v>8.4000000000000005E-2</v>
      </c>
      <c r="I68" s="22">
        <f t="shared" si="12"/>
        <v>0.66100000000000003</v>
      </c>
      <c r="J68" s="22">
        <f t="shared" si="12"/>
        <v>0.65400000000000003</v>
      </c>
      <c r="K68" s="22">
        <f t="shared" si="12"/>
        <v>2.1000000000000001E-2</v>
      </c>
      <c r="L68" s="45">
        <f>SUM(F68:K68)</f>
        <v>1.42</v>
      </c>
      <c r="M68" s="46"/>
      <c r="N68" s="47"/>
      <c r="O68" s="46"/>
    </row>
    <row r="69" spans="1:15" ht="39.75" x14ac:dyDescent="0.3">
      <c r="A69" s="25">
        <v>1</v>
      </c>
      <c r="B69" s="26" t="s">
        <v>81</v>
      </c>
      <c r="C69" s="26" t="s">
        <v>82</v>
      </c>
      <c r="D69" s="27">
        <v>1018</v>
      </c>
      <c r="E69" s="28">
        <v>8.4000000000000005E-2</v>
      </c>
      <c r="F69" s="28">
        <v>0</v>
      </c>
      <c r="G69" s="28">
        <v>0</v>
      </c>
      <c r="H69" s="28">
        <v>8.4000000000000005E-2</v>
      </c>
      <c r="I69" s="28">
        <v>0</v>
      </c>
      <c r="J69" s="28">
        <v>0</v>
      </c>
      <c r="K69" s="28">
        <v>0</v>
      </c>
      <c r="L69" s="38"/>
      <c r="M69" s="6"/>
      <c r="N69" s="7"/>
      <c r="O69" s="6"/>
    </row>
    <row r="70" spans="1:15" s="14" customFormat="1" ht="52.5" x14ac:dyDescent="0.3">
      <c r="A70" s="25">
        <v>2</v>
      </c>
      <c r="B70" s="26" t="s">
        <v>81</v>
      </c>
      <c r="C70" s="26" t="s">
        <v>83</v>
      </c>
      <c r="D70" s="27">
        <v>196</v>
      </c>
      <c r="E70" s="28">
        <v>1.6E-2</v>
      </c>
      <c r="F70" s="28">
        <v>0</v>
      </c>
      <c r="G70" s="28">
        <v>0</v>
      </c>
      <c r="H70" s="28">
        <v>0</v>
      </c>
      <c r="I70" s="28">
        <f>E70</f>
        <v>1.6E-2</v>
      </c>
      <c r="J70" s="28">
        <v>0</v>
      </c>
      <c r="K70" s="28">
        <v>0</v>
      </c>
      <c r="L70" s="40"/>
      <c r="M70" s="12"/>
      <c r="N70" s="13"/>
      <c r="O70" s="12"/>
    </row>
    <row r="71" spans="1:15" ht="52.5" x14ac:dyDescent="0.3">
      <c r="A71" s="25">
        <v>3</v>
      </c>
      <c r="B71" s="26" t="s">
        <v>81</v>
      </c>
      <c r="C71" s="26" t="s">
        <v>84</v>
      </c>
      <c r="D71" s="27">
        <v>166</v>
      </c>
      <c r="E71" s="28">
        <v>1.4E-2</v>
      </c>
      <c r="F71" s="28">
        <v>0</v>
      </c>
      <c r="G71" s="28">
        <v>0</v>
      </c>
      <c r="H71" s="28">
        <v>0</v>
      </c>
      <c r="I71" s="28">
        <v>1.4E-2</v>
      </c>
      <c r="J71" s="28">
        <v>0</v>
      </c>
      <c r="K71" s="28">
        <v>0</v>
      </c>
      <c r="L71" s="38"/>
      <c r="M71" s="6"/>
      <c r="N71" s="7"/>
      <c r="O71" s="6"/>
    </row>
    <row r="72" spans="1:15" ht="52.5" x14ac:dyDescent="0.3">
      <c r="A72" s="25">
        <v>4</v>
      </c>
      <c r="B72" s="26" t="s">
        <v>81</v>
      </c>
      <c r="C72" s="26" t="s">
        <v>85</v>
      </c>
      <c r="D72" s="27">
        <v>1131</v>
      </c>
      <c r="E72" s="28">
        <v>9.4E-2</v>
      </c>
      <c r="F72" s="28">
        <v>0</v>
      </c>
      <c r="G72" s="28">
        <v>0</v>
      </c>
      <c r="H72" s="28">
        <v>0</v>
      </c>
      <c r="I72" s="28">
        <v>9.4E-2</v>
      </c>
      <c r="J72" s="28">
        <v>0</v>
      </c>
      <c r="K72" s="28">
        <v>0</v>
      </c>
      <c r="L72" s="38"/>
      <c r="M72" s="6"/>
      <c r="N72" s="7"/>
      <c r="O72" s="6"/>
    </row>
    <row r="73" spans="1:15" ht="52.5" x14ac:dyDescent="0.3">
      <c r="A73" s="25">
        <v>5</v>
      </c>
      <c r="B73" s="26" t="s">
        <v>81</v>
      </c>
      <c r="C73" s="26" t="s">
        <v>86</v>
      </c>
      <c r="D73" s="27">
        <v>6500</v>
      </c>
      <c r="E73" s="28">
        <v>0.53700000000000003</v>
      </c>
      <c r="F73" s="28">
        <v>0</v>
      </c>
      <c r="G73" s="28">
        <v>0</v>
      </c>
      <c r="H73" s="28">
        <v>0</v>
      </c>
      <c r="I73" s="28">
        <v>0.53700000000000003</v>
      </c>
      <c r="J73" s="28">
        <v>0</v>
      </c>
      <c r="K73" s="28">
        <v>0</v>
      </c>
      <c r="L73" s="38"/>
      <c r="M73" s="6"/>
      <c r="N73" s="7"/>
      <c r="O73" s="6"/>
    </row>
    <row r="74" spans="1:15" ht="52.5" x14ac:dyDescent="0.3">
      <c r="A74" s="25">
        <v>6</v>
      </c>
      <c r="B74" s="26" t="s">
        <v>81</v>
      </c>
      <c r="C74" s="26" t="s">
        <v>87</v>
      </c>
      <c r="D74" s="27">
        <v>6041</v>
      </c>
      <c r="E74" s="28">
        <v>0.499</v>
      </c>
      <c r="F74" s="28">
        <v>0</v>
      </c>
      <c r="G74" s="28">
        <v>0</v>
      </c>
      <c r="H74" s="28">
        <v>0</v>
      </c>
      <c r="I74" s="28">
        <v>0</v>
      </c>
      <c r="J74" s="28">
        <v>0.499</v>
      </c>
      <c r="K74" s="28">
        <v>0</v>
      </c>
      <c r="L74" s="38"/>
      <c r="M74" s="6"/>
      <c r="N74" s="7"/>
      <c r="O74" s="6"/>
    </row>
    <row r="75" spans="1:15" ht="65.25" x14ac:dyDescent="0.3">
      <c r="A75" s="25">
        <v>7</v>
      </c>
      <c r="B75" s="26" t="s">
        <v>81</v>
      </c>
      <c r="C75" s="26" t="s">
        <v>88</v>
      </c>
      <c r="D75" s="27">
        <v>1869</v>
      </c>
      <c r="E75" s="28">
        <v>0.155</v>
      </c>
      <c r="F75" s="28">
        <v>0</v>
      </c>
      <c r="G75" s="28">
        <v>0</v>
      </c>
      <c r="H75" s="28">
        <v>0</v>
      </c>
      <c r="I75" s="28">
        <v>0</v>
      </c>
      <c r="J75" s="28">
        <v>0.155</v>
      </c>
      <c r="K75" s="28">
        <v>0</v>
      </c>
      <c r="L75" s="38"/>
      <c r="M75" s="6"/>
      <c r="N75" s="7"/>
      <c r="O75" s="6"/>
    </row>
    <row r="76" spans="1:15" ht="52.5" x14ac:dyDescent="0.3">
      <c r="A76" s="25">
        <v>8</v>
      </c>
      <c r="B76" s="26" t="s">
        <v>81</v>
      </c>
      <c r="C76" s="26" t="s">
        <v>89</v>
      </c>
      <c r="D76" s="27">
        <v>250</v>
      </c>
      <c r="E76" s="28">
        <v>2.1000000000000001E-2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2.1000000000000001E-2</v>
      </c>
      <c r="L76" s="38"/>
      <c r="M76" s="6"/>
      <c r="N76" s="7"/>
      <c r="O76" s="6"/>
    </row>
    <row r="77" spans="1:15" s="33" customFormat="1" x14ac:dyDescent="0.3">
      <c r="A77" s="57" t="s">
        <v>90</v>
      </c>
      <c r="B77" s="57"/>
      <c r="C77" s="57"/>
      <c r="D77" s="23">
        <f>SUM(D78:D80)</f>
        <v>770</v>
      </c>
      <c r="E77" s="22">
        <f t="shared" si="0"/>
        <v>6.3E-2</v>
      </c>
      <c r="F77" s="22">
        <f t="shared" ref="F77:K77" si="13">SUM(F78:F80)</f>
        <v>0</v>
      </c>
      <c r="G77" s="22">
        <f t="shared" si="13"/>
        <v>0</v>
      </c>
      <c r="H77" s="22">
        <f t="shared" si="13"/>
        <v>4.0000000000000001E-3</v>
      </c>
      <c r="I77" s="22">
        <f t="shared" si="13"/>
        <v>5.0999999999999997E-2</v>
      </c>
      <c r="J77" s="22">
        <f t="shared" si="13"/>
        <v>8.0000000000000002E-3</v>
      </c>
      <c r="K77" s="22">
        <f t="shared" si="13"/>
        <v>0</v>
      </c>
      <c r="L77" s="9">
        <f>SUM(F77:K77)</f>
        <v>6.3E-2</v>
      </c>
      <c r="M77" s="31"/>
      <c r="N77" s="32"/>
      <c r="O77" s="31"/>
    </row>
    <row r="78" spans="1:15" ht="39.75" x14ac:dyDescent="0.3">
      <c r="A78" s="25">
        <v>1</v>
      </c>
      <c r="B78" s="26" t="s">
        <v>91</v>
      </c>
      <c r="C78" s="26" t="s">
        <v>92</v>
      </c>
      <c r="D78" s="27">
        <v>53</v>
      </c>
      <c r="E78" s="28">
        <v>4.0000000000000001E-3</v>
      </c>
      <c r="F78" s="28">
        <v>0</v>
      </c>
      <c r="G78" s="28">
        <v>0</v>
      </c>
      <c r="H78" s="28">
        <v>4.0000000000000001E-3</v>
      </c>
      <c r="I78" s="28">
        <v>0</v>
      </c>
      <c r="J78" s="28">
        <v>0</v>
      </c>
      <c r="K78" s="28">
        <v>0</v>
      </c>
      <c r="L78" s="38"/>
      <c r="M78" s="6"/>
      <c r="N78" s="7"/>
      <c r="O78" s="6"/>
    </row>
    <row r="79" spans="1:15" ht="39.75" x14ac:dyDescent="0.3">
      <c r="A79" s="25">
        <v>2</v>
      </c>
      <c r="B79" s="26" t="s">
        <v>91</v>
      </c>
      <c r="C79" s="26" t="s">
        <v>93</v>
      </c>
      <c r="D79" s="27">
        <v>621</v>
      </c>
      <c r="E79" s="28">
        <v>5.0999999999999997E-2</v>
      </c>
      <c r="F79" s="28">
        <v>0</v>
      </c>
      <c r="G79" s="28">
        <v>0</v>
      </c>
      <c r="H79" s="28">
        <v>0</v>
      </c>
      <c r="I79" s="28">
        <v>5.0999999999999997E-2</v>
      </c>
      <c r="J79" s="28">
        <v>0</v>
      </c>
      <c r="K79" s="28">
        <v>0</v>
      </c>
      <c r="L79" s="38"/>
      <c r="M79" s="6"/>
      <c r="N79" s="7"/>
      <c r="O79" s="6"/>
    </row>
    <row r="80" spans="1:15" ht="39.75" x14ac:dyDescent="0.3">
      <c r="A80" s="25">
        <v>3</v>
      </c>
      <c r="B80" s="26" t="s">
        <v>91</v>
      </c>
      <c r="C80" s="26" t="s">
        <v>264</v>
      </c>
      <c r="D80" s="27">
        <v>96</v>
      </c>
      <c r="E80" s="28">
        <v>8.0000000000000002E-3</v>
      </c>
      <c r="F80" s="28">
        <v>0</v>
      </c>
      <c r="G80" s="28">
        <v>0</v>
      </c>
      <c r="H80" s="28">
        <v>0</v>
      </c>
      <c r="I80" s="28">
        <v>0</v>
      </c>
      <c r="J80" s="28">
        <v>8.0000000000000002E-3</v>
      </c>
      <c r="K80" s="28">
        <v>0</v>
      </c>
      <c r="L80" s="38"/>
      <c r="M80" s="6"/>
      <c r="N80" s="7"/>
      <c r="O80" s="6"/>
    </row>
    <row r="81" spans="1:15" x14ac:dyDescent="0.3">
      <c r="A81" s="55" t="s">
        <v>94</v>
      </c>
      <c r="B81" s="55"/>
      <c r="C81" s="55"/>
      <c r="D81" s="23">
        <f>SUM(D82:D88)</f>
        <v>5901</v>
      </c>
      <c r="E81" s="22">
        <f t="shared" ref="E81:E139" si="14">SUM(F81:K81)</f>
        <v>0.48699999999999999</v>
      </c>
      <c r="F81" s="22">
        <f t="shared" ref="F81:K81" si="15">SUM(F82:F88)</f>
        <v>0</v>
      </c>
      <c r="G81" s="22">
        <f t="shared" si="15"/>
        <v>0</v>
      </c>
      <c r="H81" s="22">
        <f t="shared" si="15"/>
        <v>0.26200000000000001</v>
      </c>
      <c r="I81" s="22">
        <f t="shared" si="15"/>
        <v>0.14399999999999999</v>
      </c>
      <c r="J81" s="22">
        <f t="shared" si="15"/>
        <v>4.8000000000000001E-2</v>
      </c>
      <c r="K81" s="22">
        <f t="shared" si="15"/>
        <v>3.3000000000000002E-2</v>
      </c>
      <c r="L81" s="9">
        <f>SUM(F81:K81)</f>
        <v>0.48699999999999999</v>
      </c>
      <c r="M81" s="6"/>
      <c r="N81" s="7"/>
      <c r="O81" s="6"/>
    </row>
    <row r="82" spans="1:15" s="14" customFormat="1" ht="78" x14ac:dyDescent="0.3">
      <c r="A82" s="25">
        <v>1</v>
      </c>
      <c r="B82" s="26" t="s">
        <v>95</v>
      </c>
      <c r="C82" s="26" t="s">
        <v>96</v>
      </c>
      <c r="D82" s="27">
        <v>3171</v>
      </c>
      <c r="E82" s="28">
        <v>0.26200000000000001</v>
      </c>
      <c r="F82" s="28">
        <v>0</v>
      </c>
      <c r="G82" s="28">
        <v>0</v>
      </c>
      <c r="H82" s="28">
        <f>E82</f>
        <v>0.26200000000000001</v>
      </c>
      <c r="I82" s="28">
        <v>0</v>
      </c>
      <c r="J82" s="28">
        <v>0</v>
      </c>
      <c r="K82" s="28">
        <v>0</v>
      </c>
      <c r="L82" s="41"/>
      <c r="M82" s="12"/>
      <c r="N82" s="13"/>
      <c r="O82" s="12"/>
    </row>
    <row r="83" spans="1:15" ht="52.5" x14ac:dyDescent="0.3">
      <c r="A83" s="25">
        <v>2</v>
      </c>
      <c r="B83" s="26" t="s">
        <v>95</v>
      </c>
      <c r="C83" s="26" t="s">
        <v>97</v>
      </c>
      <c r="D83" s="27">
        <v>1250</v>
      </c>
      <c r="E83" s="28">
        <v>0.10299999999999999</v>
      </c>
      <c r="F83" s="28">
        <v>0</v>
      </c>
      <c r="G83" s="28">
        <v>0</v>
      </c>
      <c r="H83" s="28">
        <v>0</v>
      </c>
      <c r="I83" s="28">
        <v>0.10299999999999999</v>
      </c>
      <c r="J83" s="28">
        <v>0</v>
      </c>
      <c r="K83" s="28">
        <v>0</v>
      </c>
      <c r="L83" s="38"/>
      <c r="M83" s="6"/>
      <c r="N83" s="7"/>
      <c r="O83" s="6"/>
    </row>
    <row r="84" spans="1:15" ht="39.75" x14ac:dyDescent="0.3">
      <c r="A84" s="25">
        <v>3</v>
      </c>
      <c r="B84" s="26" t="s">
        <v>95</v>
      </c>
      <c r="C84" s="26" t="s">
        <v>98</v>
      </c>
      <c r="D84" s="27">
        <v>286</v>
      </c>
      <c r="E84" s="28">
        <v>2.4E-2</v>
      </c>
      <c r="F84" s="28">
        <v>0</v>
      </c>
      <c r="G84" s="28">
        <v>0</v>
      </c>
      <c r="H84" s="28">
        <v>0</v>
      </c>
      <c r="I84" s="28">
        <v>2.3E-2</v>
      </c>
      <c r="J84" s="28">
        <v>0</v>
      </c>
      <c r="K84" s="28">
        <v>0</v>
      </c>
      <c r="L84" s="38"/>
      <c r="M84" s="6"/>
      <c r="N84" s="7"/>
      <c r="O84" s="6"/>
    </row>
    <row r="85" spans="1:15" ht="52.5" x14ac:dyDescent="0.3">
      <c r="A85" s="25">
        <v>4</v>
      </c>
      <c r="B85" s="26" t="s">
        <v>95</v>
      </c>
      <c r="C85" s="26" t="s">
        <v>99</v>
      </c>
      <c r="D85" s="27">
        <v>214</v>
      </c>
      <c r="E85" s="28">
        <v>1.7999999999999999E-2</v>
      </c>
      <c r="F85" s="28">
        <v>0</v>
      </c>
      <c r="G85" s="28">
        <v>0</v>
      </c>
      <c r="H85" s="28">
        <v>0</v>
      </c>
      <c r="I85" s="28">
        <f>E85</f>
        <v>1.7999999999999999E-2</v>
      </c>
      <c r="J85" s="28">
        <v>0</v>
      </c>
      <c r="K85" s="28">
        <v>0</v>
      </c>
      <c r="L85" s="38"/>
      <c r="M85" s="6"/>
      <c r="N85" s="7"/>
      <c r="O85" s="6"/>
    </row>
    <row r="86" spans="1:15" ht="52.5" x14ac:dyDescent="0.3">
      <c r="A86" s="25">
        <v>5</v>
      </c>
      <c r="B86" s="26" t="s">
        <v>95</v>
      </c>
      <c r="C86" s="26" t="s">
        <v>100</v>
      </c>
      <c r="D86" s="27">
        <v>268</v>
      </c>
      <c r="E86" s="28">
        <v>2.1999999999999999E-2</v>
      </c>
      <c r="F86" s="28">
        <v>0</v>
      </c>
      <c r="G86" s="28">
        <v>0</v>
      </c>
      <c r="H86" s="28">
        <v>0</v>
      </c>
      <c r="I86" s="28">
        <v>0</v>
      </c>
      <c r="J86" s="28">
        <f>E86</f>
        <v>2.1999999999999999E-2</v>
      </c>
      <c r="K86" s="28">
        <v>0</v>
      </c>
      <c r="L86" s="38"/>
      <c r="M86" s="6"/>
      <c r="N86" s="7"/>
      <c r="O86" s="6"/>
    </row>
    <row r="87" spans="1:15" ht="78" x14ac:dyDescent="0.3">
      <c r="A87" s="25">
        <v>6</v>
      </c>
      <c r="B87" s="26" t="s">
        <v>95</v>
      </c>
      <c r="C87" s="26" t="s">
        <v>101</v>
      </c>
      <c r="D87" s="27">
        <v>312</v>
      </c>
      <c r="E87" s="28">
        <v>2.5999999999999999E-2</v>
      </c>
      <c r="F87" s="28">
        <v>0</v>
      </c>
      <c r="G87" s="28">
        <v>0</v>
      </c>
      <c r="H87" s="28">
        <v>0</v>
      </c>
      <c r="I87" s="28">
        <v>0</v>
      </c>
      <c r="J87" s="28">
        <f>E87</f>
        <v>2.5999999999999999E-2</v>
      </c>
      <c r="K87" s="28">
        <v>0</v>
      </c>
      <c r="L87" s="38"/>
      <c r="M87" s="6"/>
      <c r="N87" s="7"/>
      <c r="O87" s="6"/>
    </row>
    <row r="88" spans="1:15" ht="52.5" x14ac:dyDescent="0.3">
      <c r="A88" s="25">
        <v>7</v>
      </c>
      <c r="B88" s="26" t="s">
        <v>95</v>
      </c>
      <c r="C88" s="26" t="s">
        <v>102</v>
      </c>
      <c r="D88" s="27">
        <v>400</v>
      </c>
      <c r="E88" s="28">
        <v>3.3000000000000002E-2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3.3000000000000002E-2</v>
      </c>
      <c r="L88" s="38"/>
      <c r="M88" s="6"/>
      <c r="N88" s="7"/>
      <c r="O88" s="6"/>
    </row>
    <row r="89" spans="1:15" x14ac:dyDescent="0.3">
      <c r="A89" s="55" t="s">
        <v>103</v>
      </c>
      <c r="B89" s="55"/>
      <c r="C89" s="55"/>
      <c r="D89" s="24">
        <f>SUM(D90:D93)</f>
        <v>1945</v>
      </c>
      <c r="E89" s="22">
        <f t="shared" si="14"/>
        <v>0.161</v>
      </c>
      <c r="F89" s="22">
        <f t="shared" ref="F89:K89" si="16">SUM(F90:F93)</f>
        <v>0</v>
      </c>
      <c r="G89" s="22">
        <f t="shared" si="16"/>
        <v>0</v>
      </c>
      <c r="H89" s="22">
        <f t="shared" si="16"/>
        <v>5.8000000000000003E-2</v>
      </c>
      <c r="I89" s="22">
        <f t="shared" si="16"/>
        <v>7.9000000000000001E-2</v>
      </c>
      <c r="J89" s="22">
        <f t="shared" si="16"/>
        <v>0</v>
      </c>
      <c r="K89" s="22">
        <f t="shared" si="16"/>
        <v>2.4E-2</v>
      </c>
      <c r="L89" s="9">
        <f>SUM(F89:K89)</f>
        <v>0.161</v>
      </c>
      <c r="M89" s="6"/>
      <c r="N89" s="7"/>
      <c r="O89" s="6"/>
    </row>
    <row r="90" spans="1:15" s="14" customFormat="1" ht="52.5" x14ac:dyDescent="0.3">
      <c r="A90" s="25">
        <v>1</v>
      </c>
      <c r="B90" s="26" t="s">
        <v>104</v>
      </c>
      <c r="C90" s="26" t="s">
        <v>105</v>
      </c>
      <c r="D90" s="27">
        <v>351</v>
      </c>
      <c r="E90" s="28">
        <v>2.9000000000000001E-2</v>
      </c>
      <c r="F90" s="28">
        <v>0</v>
      </c>
      <c r="G90" s="28">
        <v>0</v>
      </c>
      <c r="H90" s="28">
        <f>E90</f>
        <v>2.9000000000000001E-2</v>
      </c>
      <c r="I90" s="28">
        <v>0</v>
      </c>
      <c r="J90" s="28">
        <v>0</v>
      </c>
      <c r="K90" s="28">
        <v>0</v>
      </c>
      <c r="L90" s="40"/>
      <c r="M90" s="12"/>
      <c r="N90" s="13"/>
      <c r="O90" s="12"/>
    </row>
    <row r="91" spans="1:15" ht="65.25" x14ac:dyDescent="0.3">
      <c r="A91" s="25">
        <v>2</v>
      </c>
      <c r="B91" s="26" t="s">
        <v>104</v>
      </c>
      <c r="C91" s="26" t="s">
        <v>106</v>
      </c>
      <c r="D91" s="27">
        <v>351</v>
      </c>
      <c r="E91" s="28">
        <v>2.9000000000000001E-2</v>
      </c>
      <c r="F91" s="28">
        <v>0</v>
      </c>
      <c r="G91" s="28">
        <v>0</v>
      </c>
      <c r="H91" s="28">
        <v>2.9000000000000001E-2</v>
      </c>
      <c r="I91" s="28">
        <v>0</v>
      </c>
      <c r="J91" s="28">
        <v>0</v>
      </c>
      <c r="K91" s="28">
        <v>0</v>
      </c>
      <c r="L91" s="38"/>
      <c r="M91" s="6"/>
      <c r="N91" s="7"/>
      <c r="O91" s="6"/>
    </row>
    <row r="92" spans="1:15" ht="39.75" x14ac:dyDescent="0.3">
      <c r="A92" s="25">
        <v>3</v>
      </c>
      <c r="B92" s="26" t="s">
        <v>104</v>
      </c>
      <c r="C92" s="26" t="s">
        <v>107</v>
      </c>
      <c r="D92" s="27">
        <v>951</v>
      </c>
      <c r="E92" s="28">
        <v>7.9000000000000001E-2</v>
      </c>
      <c r="F92" s="28">
        <v>0</v>
      </c>
      <c r="G92" s="28">
        <v>0</v>
      </c>
      <c r="H92" s="28">
        <v>0</v>
      </c>
      <c r="I92" s="28">
        <v>7.9000000000000001E-2</v>
      </c>
      <c r="J92" s="28">
        <v>0</v>
      </c>
      <c r="K92" s="28">
        <v>0</v>
      </c>
      <c r="L92" s="38"/>
      <c r="M92" s="6"/>
      <c r="N92" s="7"/>
      <c r="O92" s="6"/>
    </row>
    <row r="93" spans="1:15" ht="65.25" x14ac:dyDescent="0.3">
      <c r="A93" s="25">
        <v>4</v>
      </c>
      <c r="B93" s="26" t="s">
        <v>104</v>
      </c>
      <c r="C93" s="26" t="s">
        <v>108</v>
      </c>
      <c r="D93" s="27">
        <v>292</v>
      </c>
      <c r="E93" s="28">
        <v>2.4E-2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2.4E-2</v>
      </c>
      <c r="L93" s="38"/>
      <c r="M93" s="6"/>
      <c r="N93" s="7"/>
      <c r="O93" s="6"/>
    </row>
    <row r="94" spans="1:15" x14ac:dyDescent="0.3">
      <c r="A94" s="55" t="s">
        <v>109</v>
      </c>
      <c r="B94" s="55"/>
      <c r="C94" s="55"/>
      <c r="D94" s="24">
        <f>SUM(D95:D107)</f>
        <v>9339</v>
      </c>
      <c r="E94" s="22">
        <f>E95+E96+E97+E98+E99+E100+E101+E102+E103+E104+E105+E106+E107</f>
        <v>0.77100000000000002</v>
      </c>
      <c r="F94" s="22">
        <f t="shared" ref="F94:K94" si="17">SUM(F95:F107)</f>
        <v>0</v>
      </c>
      <c r="G94" s="22">
        <f t="shared" si="17"/>
        <v>0</v>
      </c>
      <c r="H94" s="22">
        <f t="shared" si="17"/>
        <v>3.8000000000000006E-2</v>
      </c>
      <c r="I94" s="22">
        <f t="shared" si="17"/>
        <v>0.68500000000000005</v>
      </c>
      <c r="J94" s="22">
        <f t="shared" si="17"/>
        <v>3.1E-2</v>
      </c>
      <c r="K94" s="22">
        <f t="shared" si="17"/>
        <v>1.7000000000000001E-2</v>
      </c>
      <c r="L94" s="9">
        <f>SUM(F94:K94)</f>
        <v>0.77100000000000013</v>
      </c>
      <c r="M94" s="6"/>
      <c r="N94" s="7"/>
      <c r="O94" s="6"/>
    </row>
    <row r="95" spans="1:15" s="14" customFormat="1" ht="52.5" x14ac:dyDescent="0.3">
      <c r="A95" s="25">
        <v>1</v>
      </c>
      <c r="B95" s="26" t="s">
        <v>110</v>
      </c>
      <c r="C95" s="26" t="s">
        <v>111</v>
      </c>
      <c r="D95" s="27">
        <v>200</v>
      </c>
      <c r="E95" s="28">
        <v>1.7000000000000001E-2</v>
      </c>
      <c r="F95" s="28">
        <v>0</v>
      </c>
      <c r="G95" s="28">
        <v>0</v>
      </c>
      <c r="H95" s="28">
        <f>E95</f>
        <v>1.7000000000000001E-2</v>
      </c>
      <c r="I95" s="28">
        <v>0</v>
      </c>
      <c r="J95" s="28">
        <v>0</v>
      </c>
      <c r="K95" s="28">
        <v>0</v>
      </c>
      <c r="L95" s="43"/>
      <c r="M95" s="12"/>
      <c r="N95" s="13"/>
      <c r="O95" s="12"/>
    </row>
    <row r="96" spans="1:15" s="14" customFormat="1" ht="39.75" x14ac:dyDescent="0.3">
      <c r="A96" s="25">
        <v>2</v>
      </c>
      <c r="B96" s="26" t="s">
        <v>110</v>
      </c>
      <c r="C96" s="26" t="s">
        <v>112</v>
      </c>
      <c r="D96" s="27">
        <v>120</v>
      </c>
      <c r="E96" s="28">
        <v>0.01</v>
      </c>
      <c r="F96" s="28">
        <v>0</v>
      </c>
      <c r="G96" s="28">
        <v>0</v>
      </c>
      <c r="H96" s="28">
        <v>0.01</v>
      </c>
      <c r="I96" s="28">
        <v>0</v>
      </c>
      <c r="J96" s="28">
        <v>0</v>
      </c>
      <c r="K96" s="28">
        <v>0</v>
      </c>
      <c r="L96" s="43"/>
      <c r="M96" s="12"/>
      <c r="N96" s="13"/>
      <c r="O96" s="12"/>
    </row>
    <row r="97" spans="1:15" ht="39.75" x14ac:dyDescent="0.3">
      <c r="A97" s="25">
        <v>3</v>
      </c>
      <c r="B97" s="26" t="s">
        <v>110</v>
      </c>
      <c r="C97" s="26" t="s">
        <v>113</v>
      </c>
      <c r="D97" s="27">
        <v>40</v>
      </c>
      <c r="E97" s="28">
        <v>3.0000000000000001E-3</v>
      </c>
      <c r="F97" s="28">
        <v>0</v>
      </c>
      <c r="G97" s="28">
        <v>0</v>
      </c>
      <c r="H97" s="28">
        <v>3.0000000000000001E-3</v>
      </c>
      <c r="I97" s="28">
        <v>0</v>
      </c>
      <c r="J97" s="28">
        <v>0</v>
      </c>
      <c r="K97" s="28">
        <v>0</v>
      </c>
      <c r="L97" s="43"/>
      <c r="M97" s="6"/>
      <c r="N97" s="7"/>
      <c r="O97" s="6"/>
    </row>
    <row r="98" spans="1:15" ht="52.5" x14ac:dyDescent="0.3">
      <c r="A98" s="25">
        <v>4</v>
      </c>
      <c r="B98" s="26" t="s">
        <v>110</v>
      </c>
      <c r="C98" s="26" t="s">
        <v>114</v>
      </c>
      <c r="D98" s="27">
        <v>100</v>
      </c>
      <c r="E98" s="28">
        <v>8.0000000000000002E-3</v>
      </c>
      <c r="F98" s="28">
        <v>0</v>
      </c>
      <c r="G98" s="28">
        <v>0</v>
      </c>
      <c r="H98" s="28">
        <v>8.0000000000000002E-3</v>
      </c>
      <c r="I98" s="28">
        <v>0</v>
      </c>
      <c r="J98" s="28">
        <v>0</v>
      </c>
      <c r="K98" s="28">
        <v>0</v>
      </c>
      <c r="L98" s="38"/>
      <c r="M98" s="6"/>
      <c r="N98" s="7"/>
      <c r="O98" s="6"/>
    </row>
    <row r="99" spans="1:15" ht="39.75" x14ac:dyDescent="0.3">
      <c r="A99" s="25">
        <v>5</v>
      </c>
      <c r="B99" s="26" t="s">
        <v>110</v>
      </c>
      <c r="C99" s="26" t="s">
        <v>115</v>
      </c>
      <c r="D99" s="27">
        <v>200</v>
      </c>
      <c r="E99" s="28">
        <v>1.7000000000000001E-2</v>
      </c>
      <c r="F99" s="28">
        <v>0</v>
      </c>
      <c r="G99" s="28">
        <v>0</v>
      </c>
      <c r="H99" s="28">
        <v>0</v>
      </c>
      <c r="I99" s="28">
        <v>1.7000000000000001E-2</v>
      </c>
      <c r="J99" s="28">
        <v>0</v>
      </c>
      <c r="K99" s="28">
        <v>0</v>
      </c>
      <c r="L99" s="38"/>
      <c r="M99" s="6"/>
      <c r="N99" s="7"/>
      <c r="O99" s="6"/>
    </row>
    <row r="100" spans="1:15" ht="39.75" x14ac:dyDescent="0.3">
      <c r="A100" s="25">
        <v>6</v>
      </c>
      <c r="B100" s="26" t="s">
        <v>110</v>
      </c>
      <c r="C100" s="26" t="s">
        <v>116</v>
      </c>
      <c r="D100" s="27">
        <v>100</v>
      </c>
      <c r="E100" s="28">
        <v>8.0000000000000002E-3</v>
      </c>
      <c r="F100" s="28">
        <v>0</v>
      </c>
      <c r="G100" s="28">
        <v>0</v>
      </c>
      <c r="H100" s="28">
        <v>0</v>
      </c>
      <c r="I100" s="28">
        <v>8.0000000000000002E-3</v>
      </c>
      <c r="J100" s="28">
        <v>0</v>
      </c>
      <c r="K100" s="28">
        <v>0</v>
      </c>
      <c r="L100" s="38"/>
      <c r="M100" s="6"/>
      <c r="N100" s="7"/>
      <c r="O100" s="6"/>
    </row>
    <row r="101" spans="1:15" ht="39.75" x14ac:dyDescent="0.3">
      <c r="A101" s="25">
        <v>7</v>
      </c>
      <c r="B101" s="26" t="s">
        <v>110</v>
      </c>
      <c r="C101" s="26" t="s">
        <v>117</v>
      </c>
      <c r="D101" s="27">
        <v>60</v>
      </c>
      <c r="E101" s="28">
        <v>5.0000000000000001E-3</v>
      </c>
      <c r="F101" s="28">
        <v>0</v>
      </c>
      <c r="G101" s="28">
        <v>0</v>
      </c>
      <c r="H101" s="28">
        <v>0</v>
      </c>
      <c r="I101" s="28">
        <v>5.0000000000000001E-3</v>
      </c>
      <c r="J101" s="28">
        <v>0</v>
      </c>
      <c r="K101" s="28">
        <v>0</v>
      </c>
      <c r="L101" s="38"/>
      <c r="M101" s="6"/>
      <c r="N101" s="7"/>
      <c r="O101" s="6"/>
    </row>
    <row r="102" spans="1:15" ht="52.5" x14ac:dyDescent="0.3">
      <c r="A102" s="25">
        <v>8</v>
      </c>
      <c r="B102" s="26" t="s">
        <v>110</v>
      </c>
      <c r="C102" s="26" t="s">
        <v>118</v>
      </c>
      <c r="D102" s="27">
        <v>200</v>
      </c>
      <c r="E102" s="28">
        <v>1.7000000000000001E-2</v>
      </c>
      <c r="F102" s="28">
        <v>0</v>
      </c>
      <c r="G102" s="28">
        <v>0</v>
      </c>
      <c r="H102" s="28">
        <v>0</v>
      </c>
      <c r="I102" s="28">
        <v>1.7000000000000001E-2</v>
      </c>
      <c r="J102" s="28">
        <v>0</v>
      </c>
      <c r="K102" s="28">
        <v>0</v>
      </c>
      <c r="L102" s="38"/>
      <c r="M102" s="6"/>
      <c r="N102" s="7"/>
      <c r="O102" s="6"/>
    </row>
    <row r="103" spans="1:15" ht="103.5" x14ac:dyDescent="0.3">
      <c r="A103" s="25">
        <v>9</v>
      </c>
      <c r="B103" s="26" t="s">
        <v>110</v>
      </c>
      <c r="C103" s="26" t="s">
        <v>119</v>
      </c>
      <c r="D103" s="27">
        <v>7719</v>
      </c>
      <c r="E103" s="28">
        <v>0.63800000000000001</v>
      </c>
      <c r="F103" s="28">
        <v>0</v>
      </c>
      <c r="G103" s="28">
        <v>0</v>
      </c>
      <c r="H103" s="28">
        <v>0</v>
      </c>
      <c r="I103" s="28">
        <f>E103</f>
        <v>0.63800000000000001</v>
      </c>
      <c r="J103" s="28">
        <v>0</v>
      </c>
      <c r="K103" s="28">
        <v>0</v>
      </c>
      <c r="L103" s="38"/>
      <c r="M103" s="6"/>
      <c r="N103" s="7"/>
      <c r="O103" s="6"/>
    </row>
    <row r="104" spans="1:15" ht="39.75" x14ac:dyDescent="0.3">
      <c r="A104" s="25">
        <v>10</v>
      </c>
      <c r="B104" s="26" t="s">
        <v>110</v>
      </c>
      <c r="C104" s="26" t="s">
        <v>120</v>
      </c>
      <c r="D104" s="27">
        <v>150</v>
      </c>
      <c r="E104" s="28">
        <v>1.2E-2</v>
      </c>
      <c r="F104" s="28">
        <v>0</v>
      </c>
      <c r="G104" s="28">
        <v>0</v>
      </c>
      <c r="H104" s="28">
        <v>0</v>
      </c>
      <c r="I104" s="28">
        <v>0</v>
      </c>
      <c r="J104" s="28">
        <v>1.2E-2</v>
      </c>
      <c r="K104" s="28">
        <v>0</v>
      </c>
      <c r="L104" s="38"/>
      <c r="M104" s="6"/>
      <c r="N104" s="7"/>
      <c r="O104" s="6"/>
    </row>
    <row r="105" spans="1:15" ht="39.75" x14ac:dyDescent="0.3">
      <c r="A105" s="25">
        <v>11</v>
      </c>
      <c r="B105" s="26" t="s">
        <v>110</v>
      </c>
      <c r="C105" s="26" t="s">
        <v>121</v>
      </c>
      <c r="D105" s="27">
        <v>90</v>
      </c>
      <c r="E105" s="28">
        <v>7.0000000000000001E-3</v>
      </c>
      <c r="F105" s="28">
        <v>0</v>
      </c>
      <c r="G105" s="28">
        <v>0</v>
      </c>
      <c r="H105" s="28">
        <v>0</v>
      </c>
      <c r="I105" s="28">
        <v>0</v>
      </c>
      <c r="J105" s="28">
        <v>7.0000000000000001E-3</v>
      </c>
      <c r="K105" s="28">
        <v>0</v>
      </c>
      <c r="L105" s="38"/>
      <c r="M105" s="6"/>
      <c r="N105" s="7"/>
      <c r="O105" s="6"/>
    </row>
    <row r="106" spans="1:15" ht="52.5" x14ac:dyDescent="0.3">
      <c r="A106" s="25">
        <v>12</v>
      </c>
      <c r="B106" s="26" t="s">
        <v>110</v>
      </c>
      <c r="C106" s="26" t="s">
        <v>122</v>
      </c>
      <c r="D106" s="27">
        <v>150</v>
      </c>
      <c r="E106" s="28">
        <v>1.2E-2</v>
      </c>
      <c r="F106" s="28">
        <v>0</v>
      </c>
      <c r="G106" s="28">
        <v>0</v>
      </c>
      <c r="H106" s="28">
        <v>0</v>
      </c>
      <c r="I106" s="28">
        <v>0</v>
      </c>
      <c r="J106" s="28">
        <v>1.2E-2</v>
      </c>
      <c r="K106" s="28">
        <v>0</v>
      </c>
      <c r="L106" s="38"/>
      <c r="M106" s="6"/>
      <c r="N106" s="7"/>
      <c r="O106" s="6"/>
    </row>
    <row r="107" spans="1:15" ht="52.5" x14ac:dyDescent="0.3">
      <c r="A107" s="25">
        <v>13</v>
      </c>
      <c r="B107" s="26" t="s">
        <v>110</v>
      </c>
      <c r="C107" s="26" t="s">
        <v>123</v>
      </c>
      <c r="D107" s="27">
        <v>210</v>
      </c>
      <c r="E107" s="28">
        <v>1.7000000000000001E-2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1.7000000000000001E-2</v>
      </c>
      <c r="L107" s="38"/>
      <c r="M107" s="6"/>
      <c r="N107" s="7"/>
      <c r="O107" s="6"/>
    </row>
    <row r="108" spans="1:15" x14ac:dyDescent="0.3">
      <c r="A108" s="55" t="s">
        <v>124</v>
      </c>
      <c r="B108" s="55"/>
      <c r="C108" s="55"/>
      <c r="D108" s="24">
        <f>SUM(D109:D118)</f>
        <v>9041</v>
      </c>
      <c r="E108" s="22">
        <f t="shared" si="14"/>
        <v>0.748</v>
      </c>
      <c r="F108" s="22">
        <f t="shared" ref="F108:K108" si="18">SUM(F109:F118)</f>
        <v>0</v>
      </c>
      <c r="G108" s="22">
        <f t="shared" si="18"/>
        <v>0</v>
      </c>
      <c r="H108" s="22">
        <f t="shared" si="18"/>
        <v>0.44</v>
      </c>
      <c r="I108" s="22">
        <f t="shared" si="18"/>
        <v>6.9999999999999993E-2</v>
      </c>
      <c r="J108" s="22">
        <f t="shared" si="18"/>
        <v>0.126</v>
      </c>
      <c r="K108" s="22">
        <f t="shared" si="18"/>
        <v>0.112</v>
      </c>
      <c r="L108" s="9">
        <f>SUM(F108:K108)</f>
        <v>0.748</v>
      </c>
      <c r="M108" s="6"/>
      <c r="N108" s="7"/>
      <c r="O108" s="6"/>
    </row>
    <row r="109" spans="1:15" ht="52.5" x14ac:dyDescent="0.3">
      <c r="A109" s="25">
        <v>1</v>
      </c>
      <c r="B109" s="26" t="s">
        <v>125</v>
      </c>
      <c r="C109" s="26" t="s">
        <v>126</v>
      </c>
      <c r="D109" s="27">
        <v>3552</v>
      </c>
      <c r="E109" s="28">
        <v>0.29399999999999998</v>
      </c>
      <c r="F109" s="28">
        <v>0</v>
      </c>
      <c r="G109" s="28">
        <v>0</v>
      </c>
      <c r="H109" s="28">
        <v>0.29399999999999998</v>
      </c>
      <c r="I109" s="28">
        <v>0</v>
      </c>
      <c r="J109" s="28">
        <v>0</v>
      </c>
      <c r="K109" s="28">
        <v>0</v>
      </c>
      <c r="L109" s="38"/>
      <c r="M109" s="6"/>
      <c r="N109" s="7"/>
      <c r="O109" s="6"/>
    </row>
    <row r="110" spans="1:15" ht="39.75" x14ac:dyDescent="0.3">
      <c r="A110" s="25">
        <v>2</v>
      </c>
      <c r="B110" s="26" t="s">
        <v>125</v>
      </c>
      <c r="C110" s="26" t="s">
        <v>127</v>
      </c>
      <c r="D110" s="27">
        <v>324</v>
      </c>
      <c r="E110" s="28">
        <v>2.7E-2</v>
      </c>
      <c r="F110" s="28">
        <v>0</v>
      </c>
      <c r="G110" s="28">
        <v>0</v>
      </c>
      <c r="H110" s="28">
        <v>2.7E-2</v>
      </c>
      <c r="I110" s="28">
        <v>0</v>
      </c>
      <c r="J110" s="28">
        <v>0</v>
      </c>
      <c r="K110" s="28">
        <v>0</v>
      </c>
      <c r="L110" s="38"/>
      <c r="M110" s="6"/>
      <c r="N110" s="7"/>
      <c r="O110" s="6"/>
    </row>
    <row r="111" spans="1:15" ht="39.75" x14ac:dyDescent="0.3">
      <c r="A111" s="25">
        <v>3</v>
      </c>
      <c r="B111" s="26" t="s">
        <v>125</v>
      </c>
      <c r="C111" s="26" t="s">
        <v>128</v>
      </c>
      <c r="D111" s="27">
        <v>842</v>
      </c>
      <c r="E111" s="28">
        <v>7.0000000000000007E-2</v>
      </c>
      <c r="F111" s="28">
        <v>0</v>
      </c>
      <c r="G111" s="28">
        <v>0</v>
      </c>
      <c r="H111" s="28">
        <v>7.0000000000000007E-2</v>
      </c>
      <c r="I111" s="28">
        <v>0</v>
      </c>
      <c r="J111" s="28">
        <v>0</v>
      </c>
      <c r="K111" s="28">
        <v>0</v>
      </c>
      <c r="L111" s="38"/>
      <c r="M111" s="6"/>
      <c r="N111" s="7"/>
      <c r="O111" s="6"/>
    </row>
    <row r="112" spans="1:15" ht="39.75" x14ac:dyDescent="0.3">
      <c r="A112" s="25">
        <v>4</v>
      </c>
      <c r="B112" s="26" t="s">
        <v>125</v>
      </c>
      <c r="C112" s="26" t="s">
        <v>129</v>
      </c>
      <c r="D112" s="27">
        <v>596</v>
      </c>
      <c r="E112" s="28">
        <v>4.9000000000000002E-2</v>
      </c>
      <c r="F112" s="28">
        <v>0</v>
      </c>
      <c r="G112" s="28">
        <v>0</v>
      </c>
      <c r="H112" s="28">
        <v>4.9000000000000002E-2</v>
      </c>
      <c r="I112" s="28">
        <v>0</v>
      </c>
      <c r="J112" s="28">
        <v>0</v>
      </c>
      <c r="K112" s="28">
        <v>0</v>
      </c>
      <c r="L112" s="38"/>
      <c r="M112" s="6"/>
      <c r="N112" s="7"/>
      <c r="O112" s="6"/>
    </row>
    <row r="113" spans="1:15" ht="39.75" x14ac:dyDescent="0.3">
      <c r="A113" s="25">
        <v>5</v>
      </c>
      <c r="B113" s="26" t="s">
        <v>125</v>
      </c>
      <c r="C113" s="26" t="s">
        <v>130</v>
      </c>
      <c r="D113" s="27">
        <v>524</v>
      </c>
      <c r="E113" s="28">
        <v>4.2999999999999997E-2</v>
      </c>
      <c r="F113" s="28">
        <v>0</v>
      </c>
      <c r="G113" s="28">
        <v>0</v>
      </c>
      <c r="H113" s="28">
        <v>0</v>
      </c>
      <c r="I113" s="28">
        <v>4.2999999999999997E-2</v>
      </c>
      <c r="J113" s="28">
        <v>0</v>
      </c>
      <c r="K113" s="28">
        <v>0</v>
      </c>
      <c r="L113" s="38"/>
      <c r="M113" s="6"/>
      <c r="N113" s="7"/>
      <c r="O113" s="6"/>
    </row>
    <row r="114" spans="1:15" ht="39.75" x14ac:dyDescent="0.3">
      <c r="A114" s="25">
        <v>6</v>
      </c>
      <c r="B114" s="26" t="s">
        <v>125</v>
      </c>
      <c r="C114" s="26" t="s">
        <v>131</v>
      </c>
      <c r="D114" s="27">
        <v>324</v>
      </c>
      <c r="E114" s="28">
        <v>2.7E-2</v>
      </c>
      <c r="F114" s="28">
        <v>0</v>
      </c>
      <c r="G114" s="28">
        <v>0</v>
      </c>
      <c r="H114" s="28">
        <v>0</v>
      </c>
      <c r="I114" s="28">
        <v>2.7E-2</v>
      </c>
      <c r="J114" s="28">
        <v>0</v>
      </c>
      <c r="K114" s="28">
        <v>0</v>
      </c>
      <c r="L114" s="38"/>
      <c r="M114" s="6"/>
      <c r="N114" s="7"/>
      <c r="O114" s="6"/>
    </row>
    <row r="115" spans="1:15" ht="39.75" x14ac:dyDescent="0.3">
      <c r="A115" s="25">
        <v>7</v>
      </c>
      <c r="B115" s="26" t="s">
        <v>125</v>
      </c>
      <c r="C115" s="26" t="s">
        <v>132</v>
      </c>
      <c r="D115" s="27">
        <v>605</v>
      </c>
      <c r="E115" s="28">
        <v>0.05</v>
      </c>
      <c r="F115" s="28">
        <v>0</v>
      </c>
      <c r="G115" s="28">
        <v>0</v>
      </c>
      <c r="H115" s="28">
        <v>0</v>
      </c>
      <c r="I115" s="28">
        <v>0</v>
      </c>
      <c r="J115" s="28">
        <v>0.05</v>
      </c>
      <c r="K115" s="28">
        <v>0</v>
      </c>
      <c r="L115" s="38"/>
      <c r="M115" s="6"/>
      <c r="N115" s="7"/>
      <c r="O115" s="6"/>
    </row>
    <row r="116" spans="1:15" ht="39.75" x14ac:dyDescent="0.3">
      <c r="A116" s="25">
        <v>8</v>
      </c>
      <c r="B116" s="26" t="s">
        <v>125</v>
      </c>
      <c r="C116" s="26" t="s">
        <v>133</v>
      </c>
      <c r="D116" s="27">
        <v>914</v>
      </c>
      <c r="E116" s="28">
        <v>7.5999999999999998E-2</v>
      </c>
      <c r="F116" s="28">
        <v>0</v>
      </c>
      <c r="G116" s="28">
        <v>0</v>
      </c>
      <c r="H116" s="28">
        <v>0</v>
      </c>
      <c r="I116" s="28">
        <v>0</v>
      </c>
      <c r="J116" s="28">
        <f>E116</f>
        <v>7.5999999999999998E-2</v>
      </c>
      <c r="K116" s="28">
        <v>0</v>
      </c>
      <c r="L116" s="38"/>
      <c r="M116" s="6"/>
      <c r="N116" s="7"/>
      <c r="O116" s="6"/>
    </row>
    <row r="117" spans="1:15" ht="39.75" x14ac:dyDescent="0.3">
      <c r="A117" s="25">
        <v>9</v>
      </c>
      <c r="B117" s="26" t="s">
        <v>125</v>
      </c>
      <c r="C117" s="26" t="s">
        <v>134</v>
      </c>
      <c r="D117" s="27">
        <v>948</v>
      </c>
      <c r="E117" s="28">
        <v>7.8E-2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7.8E-2</v>
      </c>
      <c r="L117" s="38"/>
      <c r="M117" s="6"/>
      <c r="N117" s="7"/>
      <c r="O117" s="6"/>
    </row>
    <row r="118" spans="1:15" ht="39.75" x14ac:dyDescent="0.3">
      <c r="A118" s="25">
        <v>10</v>
      </c>
      <c r="B118" s="26" t="s">
        <v>125</v>
      </c>
      <c r="C118" s="26" t="s">
        <v>135</v>
      </c>
      <c r="D118" s="27">
        <v>412</v>
      </c>
      <c r="E118" s="28">
        <v>3.4000000000000002E-2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3.4000000000000002E-2</v>
      </c>
      <c r="L118" s="38"/>
      <c r="M118" s="6"/>
      <c r="N118" s="7"/>
      <c r="O118" s="6"/>
    </row>
    <row r="119" spans="1:15" x14ac:dyDescent="0.3">
      <c r="A119" s="55" t="s">
        <v>136</v>
      </c>
      <c r="B119" s="55"/>
      <c r="C119" s="55"/>
      <c r="D119" s="24">
        <f>SUM(D120:D124)</f>
        <v>3049</v>
      </c>
      <c r="E119" s="22">
        <f t="shared" si="14"/>
        <v>0.253</v>
      </c>
      <c r="F119" s="22">
        <f t="shared" ref="F119:K119" si="19">SUM(F120:F124)</f>
        <v>0</v>
      </c>
      <c r="G119" s="22">
        <f t="shared" si="19"/>
        <v>0</v>
      </c>
      <c r="H119" s="22">
        <f t="shared" si="19"/>
        <v>5.8000000000000003E-2</v>
      </c>
      <c r="I119" s="22">
        <f t="shared" si="19"/>
        <v>7.0000000000000007E-2</v>
      </c>
      <c r="J119" s="22">
        <f t="shared" si="19"/>
        <v>7.6999999999999999E-2</v>
      </c>
      <c r="K119" s="22">
        <f t="shared" si="19"/>
        <v>4.8000000000000001E-2</v>
      </c>
      <c r="L119" s="9">
        <f>SUM(F119:K119)</f>
        <v>0.253</v>
      </c>
      <c r="M119" s="6"/>
      <c r="N119" s="7"/>
      <c r="O119" s="6"/>
    </row>
    <row r="120" spans="1:15" ht="52.5" x14ac:dyDescent="0.3">
      <c r="A120" s="25">
        <v>1</v>
      </c>
      <c r="B120" s="26" t="s">
        <v>137</v>
      </c>
      <c r="C120" s="26" t="s">
        <v>138</v>
      </c>
      <c r="D120" s="27">
        <v>700</v>
      </c>
      <c r="E120" s="28">
        <v>5.8000000000000003E-2</v>
      </c>
      <c r="F120" s="28">
        <v>0</v>
      </c>
      <c r="G120" s="28">
        <v>0</v>
      </c>
      <c r="H120" s="28">
        <f>E120</f>
        <v>5.8000000000000003E-2</v>
      </c>
      <c r="I120" s="28">
        <v>0</v>
      </c>
      <c r="J120" s="28">
        <v>0</v>
      </c>
      <c r="K120" s="28">
        <v>0</v>
      </c>
      <c r="L120" s="38"/>
      <c r="M120" s="6"/>
      <c r="N120" s="7"/>
      <c r="O120" s="6"/>
    </row>
    <row r="121" spans="1:15" ht="52.5" x14ac:dyDescent="0.3">
      <c r="A121" s="25">
        <v>2</v>
      </c>
      <c r="B121" s="26" t="s">
        <v>137</v>
      </c>
      <c r="C121" s="26" t="s">
        <v>139</v>
      </c>
      <c r="D121" s="27">
        <v>675</v>
      </c>
      <c r="E121" s="28">
        <v>5.6000000000000001E-2</v>
      </c>
      <c r="F121" s="28">
        <v>0</v>
      </c>
      <c r="G121" s="28">
        <v>0</v>
      </c>
      <c r="H121" s="28">
        <v>0</v>
      </c>
      <c r="I121" s="28">
        <f>E121</f>
        <v>5.6000000000000001E-2</v>
      </c>
      <c r="J121" s="28">
        <v>0</v>
      </c>
      <c r="K121" s="28">
        <v>0</v>
      </c>
      <c r="L121" s="38"/>
      <c r="M121" s="6"/>
      <c r="N121" s="7"/>
      <c r="O121" s="6"/>
    </row>
    <row r="122" spans="1:15" ht="65.25" x14ac:dyDescent="0.3">
      <c r="A122" s="25">
        <v>3</v>
      </c>
      <c r="B122" s="26" t="s">
        <v>137</v>
      </c>
      <c r="C122" s="26" t="s">
        <v>274</v>
      </c>
      <c r="D122" s="27">
        <v>165</v>
      </c>
      <c r="E122" s="28">
        <v>1.4E-2</v>
      </c>
      <c r="F122" s="28">
        <v>0</v>
      </c>
      <c r="G122" s="28">
        <v>0</v>
      </c>
      <c r="H122" s="28">
        <v>0</v>
      </c>
      <c r="I122" s="28">
        <f>E122</f>
        <v>1.4E-2</v>
      </c>
      <c r="J122" s="28">
        <v>0</v>
      </c>
      <c r="K122" s="28">
        <v>0</v>
      </c>
      <c r="L122" s="38"/>
      <c r="M122" s="6"/>
      <c r="N122" s="7"/>
      <c r="O122" s="6"/>
    </row>
    <row r="123" spans="1:15" ht="52.5" x14ac:dyDescent="0.3">
      <c r="A123" s="25">
        <v>4</v>
      </c>
      <c r="B123" s="26" t="s">
        <v>137</v>
      </c>
      <c r="C123" s="26" t="s">
        <v>141</v>
      </c>
      <c r="D123" s="27">
        <v>931</v>
      </c>
      <c r="E123" s="28">
        <v>7.6999999999999999E-2</v>
      </c>
      <c r="F123" s="28">
        <v>0</v>
      </c>
      <c r="G123" s="28">
        <v>0</v>
      </c>
      <c r="H123" s="28">
        <v>0</v>
      </c>
      <c r="I123" s="28">
        <v>0</v>
      </c>
      <c r="J123" s="28">
        <f>E123</f>
        <v>7.6999999999999999E-2</v>
      </c>
      <c r="K123" s="28">
        <v>0</v>
      </c>
      <c r="L123" s="38"/>
      <c r="M123" s="6"/>
      <c r="N123" s="7"/>
      <c r="O123" s="6"/>
    </row>
    <row r="124" spans="1:15" ht="65.25" x14ac:dyDescent="0.3">
      <c r="A124" s="25">
        <v>5</v>
      </c>
      <c r="B124" s="26" t="s">
        <v>137</v>
      </c>
      <c r="C124" s="26" t="s">
        <v>275</v>
      </c>
      <c r="D124" s="27">
        <v>578</v>
      </c>
      <c r="E124" s="28">
        <v>4.8000000000000001E-2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f>E124</f>
        <v>4.8000000000000001E-2</v>
      </c>
      <c r="L124" s="38"/>
      <c r="M124" s="6"/>
      <c r="N124" s="7"/>
      <c r="O124" s="6"/>
    </row>
    <row r="125" spans="1:15" x14ac:dyDescent="0.3">
      <c r="A125" s="55" t="s">
        <v>142</v>
      </c>
      <c r="B125" s="55"/>
      <c r="C125" s="55"/>
      <c r="D125" s="24">
        <f>SUM(D126:D127)</f>
        <v>8079</v>
      </c>
      <c r="E125" s="22">
        <f t="shared" si="14"/>
        <v>0.66800000000000004</v>
      </c>
      <c r="F125" s="22">
        <f t="shared" ref="F125:K125" si="20">SUM(F126:F127)</f>
        <v>0</v>
      </c>
      <c r="G125" s="22">
        <f t="shared" si="20"/>
        <v>0</v>
      </c>
      <c r="H125" s="22">
        <f t="shared" si="20"/>
        <v>0</v>
      </c>
      <c r="I125" s="22">
        <f t="shared" si="20"/>
        <v>0.65100000000000002</v>
      </c>
      <c r="J125" s="22">
        <f t="shared" si="20"/>
        <v>1.7000000000000001E-2</v>
      </c>
      <c r="K125" s="22">
        <f t="shared" si="20"/>
        <v>0</v>
      </c>
      <c r="L125" s="9">
        <f>SUM(F125:K125)</f>
        <v>0.66800000000000004</v>
      </c>
      <c r="M125" s="6"/>
      <c r="N125" s="7"/>
      <c r="O125" s="6"/>
    </row>
    <row r="126" spans="1:15" ht="39.75" x14ac:dyDescent="0.3">
      <c r="A126" s="25">
        <v>1</v>
      </c>
      <c r="B126" s="26" t="s">
        <v>143</v>
      </c>
      <c r="C126" s="26" t="s">
        <v>144</v>
      </c>
      <c r="D126" s="27">
        <v>7869</v>
      </c>
      <c r="E126" s="28">
        <v>0.65100000000000002</v>
      </c>
      <c r="F126" s="28">
        <v>0</v>
      </c>
      <c r="G126" s="28">
        <v>0</v>
      </c>
      <c r="H126" s="28">
        <v>0</v>
      </c>
      <c r="I126" s="28">
        <v>0.65100000000000002</v>
      </c>
      <c r="J126" s="28">
        <v>0</v>
      </c>
      <c r="K126" s="28">
        <v>0</v>
      </c>
      <c r="L126" s="38"/>
      <c r="M126" s="6"/>
      <c r="N126" s="7"/>
      <c r="O126" s="6"/>
    </row>
    <row r="127" spans="1:15" ht="52.5" x14ac:dyDescent="0.3">
      <c r="A127" s="25">
        <v>2</v>
      </c>
      <c r="B127" s="26" t="s">
        <v>143</v>
      </c>
      <c r="C127" s="26" t="s">
        <v>145</v>
      </c>
      <c r="D127" s="27">
        <v>210</v>
      </c>
      <c r="E127" s="28">
        <v>1.7000000000000001E-2</v>
      </c>
      <c r="F127" s="28">
        <v>0</v>
      </c>
      <c r="G127" s="28">
        <v>0</v>
      </c>
      <c r="H127" s="28">
        <v>0</v>
      </c>
      <c r="I127" s="28">
        <v>0</v>
      </c>
      <c r="J127" s="28">
        <v>1.7000000000000001E-2</v>
      </c>
      <c r="K127" s="28">
        <v>0</v>
      </c>
      <c r="L127" s="38"/>
      <c r="M127" s="6"/>
      <c r="N127" s="7"/>
      <c r="O127" s="6"/>
    </row>
    <row r="128" spans="1:15" x14ac:dyDescent="0.3">
      <c r="A128" s="55" t="s">
        <v>146</v>
      </c>
      <c r="B128" s="55"/>
      <c r="C128" s="55"/>
      <c r="D128" s="24">
        <f>SUM(D129:D134)</f>
        <v>617</v>
      </c>
      <c r="E128" s="22">
        <f t="shared" si="14"/>
        <v>5.1999999999999998E-2</v>
      </c>
      <c r="F128" s="22">
        <f t="shared" ref="F128:K128" si="21">SUM(F129:F134)</f>
        <v>0</v>
      </c>
      <c r="G128" s="22">
        <f t="shared" si="21"/>
        <v>0</v>
      </c>
      <c r="H128" s="22">
        <f t="shared" si="21"/>
        <v>6.0000000000000001E-3</v>
      </c>
      <c r="I128" s="22">
        <f t="shared" si="21"/>
        <v>1.8000000000000002E-2</v>
      </c>
      <c r="J128" s="22">
        <f t="shared" si="21"/>
        <v>6.0000000000000001E-3</v>
      </c>
      <c r="K128" s="22">
        <f t="shared" si="21"/>
        <v>2.1999999999999999E-2</v>
      </c>
      <c r="L128" s="9">
        <f>SUM(F128:K128)</f>
        <v>5.1999999999999998E-2</v>
      </c>
      <c r="M128" s="6"/>
      <c r="N128" s="7"/>
      <c r="O128" s="6"/>
    </row>
    <row r="129" spans="1:15" s="14" customFormat="1" ht="52.5" x14ac:dyDescent="0.3">
      <c r="A129" s="25">
        <v>1</v>
      </c>
      <c r="B129" s="26" t="s">
        <v>147</v>
      </c>
      <c r="C129" s="26" t="s">
        <v>278</v>
      </c>
      <c r="D129" s="27">
        <v>82</v>
      </c>
      <c r="E129" s="28">
        <v>7.0000000000000001E-3</v>
      </c>
      <c r="F129" s="28">
        <v>0</v>
      </c>
      <c r="G129" s="28">
        <v>0</v>
      </c>
      <c r="H129" s="28">
        <v>0</v>
      </c>
      <c r="I129" s="28">
        <f>E129</f>
        <v>7.0000000000000001E-3</v>
      </c>
      <c r="J129" s="28">
        <v>0</v>
      </c>
      <c r="K129" s="28">
        <v>0</v>
      </c>
      <c r="L129" s="40"/>
      <c r="M129" s="12"/>
      <c r="N129" s="13"/>
      <c r="O129" s="12"/>
    </row>
    <row r="130" spans="1:15" ht="52.5" x14ac:dyDescent="0.3">
      <c r="A130" s="25">
        <v>2</v>
      </c>
      <c r="B130" s="26" t="s">
        <v>147</v>
      </c>
      <c r="C130" s="26" t="s">
        <v>279</v>
      </c>
      <c r="D130" s="27">
        <v>74</v>
      </c>
      <c r="E130" s="28">
        <v>6.0000000000000001E-3</v>
      </c>
      <c r="F130" s="28">
        <v>0</v>
      </c>
      <c r="G130" s="28">
        <v>0</v>
      </c>
      <c r="H130" s="28">
        <f>E130</f>
        <v>6.0000000000000001E-3</v>
      </c>
      <c r="I130" s="28">
        <v>0</v>
      </c>
      <c r="J130" s="28">
        <v>0</v>
      </c>
      <c r="K130" s="28">
        <v>0</v>
      </c>
      <c r="L130" s="38"/>
      <c r="M130" s="6"/>
      <c r="N130" s="7"/>
      <c r="O130" s="6"/>
    </row>
    <row r="131" spans="1:15" ht="52.5" x14ac:dyDescent="0.3">
      <c r="A131" s="25">
        <v>3</v>
      </c>
      <c r="B131" s="26" t="s">
        <v>147</v>
      </c>
      <c r="C131" s="26" t="s">
        <v>280</v>
      </c>
      <c r="D131" s="27">
        <v>56</v>
      </c>
      <c r="E131" s="28">
        <v>5.0000000000000001E-3</v>
      </c>
      <c r="F131" s="28">
        <v>0</v>
      </c>
      <c r="G131" s="28">
        <v>0</v>
      </c>
      <c r="H131" s="28">
        <v>0</v>
      </c>
      <c r="I131" s="28">
        <f>E131</f>
        <v>5.0000000000000001E-3</v>
      </c>
      <c r="J131" s="28">
        <v>0</v>
      </c>
      <c r="K131" s="28">
        <v>0</v>
      </c>
      <c r="L131" s="38"/>
      <c r="M131" s="6"/>
      <c r="N131" s="7"/>
      <c r="O131" s="6"/>
    </row>
    <row r="132" spans="1:15" ht="52.5" x14ac:dyDescent="0.3">
      <c r="A132" s="25">
        <v>4</v>
      </c>
      <c r="B132" s="26" t="s">
        <v>147</v>
      </c>
      <c r="C132" s="26" t="s">
        <v>281</v>
      </c>
      <c r="D132" s="27">
        <v>68</v>
      </c>
      <c r="E132" s="28">
        <v>6.0000000000000001E-3</v>
      </c>
      <c r="F132" s="28">
        <v>0</v>
      </c>
      <c r="G132" s="28">
        <v>0</v>
      </c>
      <c r="H132" s="28">
        <v>0</v>
      </c>
      <c r="I132" s="28">
        <v>6.0000000000000001E-3</v>
      </c>
      <c r="J132" s="28">
        <v>0</v>
      </c>
      <c r="K132" s="28">
        <v>0</v>
      </c>
      <c r="L132" s="38"/>
      <c r="M132" s="6"/>
      <c r="N132" s="7"/>
      <c r="O132" s="6"/>
    </row>
    <row r="133" spans="1:15" ht="65.25" x14ac:dyDescent="0.3">
      <c r="A133" s="25">
        <v>5</v>
      </c>
      <c r="B133" s="26" t="s">
        <v>147</v>
      </c>
      <c r="C133" s="26" t="s">
        <v>282</v>
      </c>
      <c r="D133" s="27">
        <v>69</v>
      </c>
      <c r="E133" s="28">
        <v>6.0000000000000001E-3</v>
      </c>
      <c r="F133" s="28">
        <v>0</v>
      </c>
      <c r="G133" s="28">
        <v>0</v>
      </c>
      <c r="H133" s="28">
        <v>0</v>
      </c>
      <c r="I133" s="28">
        <v>0</v>
      </c>
      <c r="J133" s="28">
        <v>6.0000000000000001E-3</v>
      </c>
      <c r="K133" s="28">
        <v>0</v>
      </c>
      <c r="L133" s="38"/>
      <c r="M133" s="6"/>
      <c r="N133" s="7"/>
      <c r="O133" s="6"/>
    </row>
    <row r="134" spans="1:15" ht="65.25" x14ac:dyDescent="0.3">
      <c r="A134" s="25">
        <v>6</v>
      </c>
      <c r="B134" s="26" t="s">
        <v>147</v>
      </c>
      <c r="C134" s="26" t="s">
        <v>283</v>
      </c>
      <c r="D134" s="27">
        <v>268</v>
      </c>
      <c r="E134" s="28">
        <v>2.1999999999999999E-2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2.1999999999999999E-2</v>
      </c>
      <c r="L134" s="38"/>
      <c r="M134" s="6"/>
      <c r="N134" s="7"/>
      <c r="O134" s="6"/>
    </row>
    <row r="135" spans="1:15" x14ac:dyDescent="0.3">
      <c r="A135" s="55" t="s">
        <v>148</v>
      </c>
      <c r="B135" s="55"/>
      <c r="C135" s="55"/>
      <c r="D135" s="24">
        <f>SUM(D136:D138)</f>
        <v>463</v>
      </c>
      <c r="E135" s="22">
        <f t="shared" si="14"/>
        <v>3.8000000000000006E-2</v>
      </c>
      <c r="F135" s="22">
        <f t="shared" ref="F135:K135" si="22">SUM(F136:F138)</f>
        <v>0</v>
      </c>
      <c r="G135" s="22">
        <f t="shared" si="22"/>
        <v>0</v>
      </c>
      <c r="H135" s="22">
        <f t="shared" si="22"/>
        <v>3.1E-2</v>
      </c>
      <c r="I135" s="22">
        <f t="shared" si="22"/>
        <v>4.0000000000000001E-3</v>
      </c>
      <c r="J135" s="22">
        <f t="shared" si="22"/>
        <v>3.0000000000000001E-3</v>
      </c>
      <c r="K135" s="22">
        <f t="shared" si="22"/>
        <v>0</v>
      </c>
      <c r="L135" s="9">
        <f>SUM(F135:K135)</f>
        <v>3.8000000000000006E-2</v>
      </c>
      <c r="M135" s="10">
        <f>SUM(L135)</f>
        <v>3.8000000000000006E-2</v>
      </c>
      <c r="N135" s="7"/>
      <c r="O135" s="6"/>
    </row>
    <row r="136" spans="1:15" s="14" customFormat="1" ht="52.5" x14ac:dyDescent="0.3">
      <c r="A136" s="25">
        <v>1</v>
      </c>
      <c r="B136" s="26" t="s">
        <v>149</v>
      </c>
      <c r="C136" s="26" t="s">
        <v>150</v>
      </c>
      <c r="D136" s="27">
        <v>378</v>
      </c>
      <c r="E136" s="28">
        <v>3.1E-2</v>
      </c>
      <c r="F136" s="28">
        <v>0</v>
      </c>
      <c r="G136" s="28">
        <v>0</v>
      </c>
      <c r="H136" s="28">
        <f>E136</f>
        <v>3.1E-2</v>
      </c>
      <c r="I136" s="28">
        <v>0</v>
      </c>
      <c r="J136" s="28">
        <v>0</v>
      </c>
      <c r="K136" s="28">
        <v>0</v>
      </c>
      <c r="L136" s="40"/>
      <c r="M136" s="12"/>
      <c r="N136" s="13"/>
      <c r="O136" s="12"/>
    </row>
    <row r="137" spans="1:15" ht="39.75" x14ac:dyDescent="0.3">
      <c r="A137" s="25">
        <v>2</v>
      </c>
      <c r="B137" s="26" t="s">
        <v>149</v>
      </c>
      <c r="C137" s="26" t="s">
        <v>151</v>
      </c>
      <c r="D137" s="27">
        <v>48</v>
      </c>
      <c r="E137" s="28">
        <v>4.0000000000000001E-3</v>
      </c>
      <c r="F137" s="28">
        <v>0</v>
      </c>
      <c r="G137" s="28">
        <v>0</v>
      </c>
      <c r="H137" s="28">
        <v>0</v>
      </c>
      <c r="I137" s="28">
        <v>4.0000000000000001E-3</v>
      </c>
      <c r="J137" s="28">
        <v>0</v>
      </c>
      <c r="K137" s="28">
        <v>0</v>
      </c>
      <c r="L137" s="38"/>
      <c r="M137" s="6"/>
      <c r="N137" s="7"/>
      <c r="O137" s="6"/>
    </row>
    <row r="138" spans="1:15" ht="39.75" x14ac:dyDescent="0.3">
      <c r="A138" s="25">
        <v>3</v>
      </c>
      <c r="B138" s="26" t="s">
        <v>149</v>
      </c>
      <c r="C138" s="26" t="s">
        <v>152</v>
      </c>
      <c r="D138" s="27">
        <v>37</v>
      </c>
      <c r="E138" s="28">
        <v>3.0000000000000001E-3</v>
      </c>
      <c r="F138" s="28">
        <v>0</v>
      </c>
      <c r="G138" s="28">
        <v>0</v>
      </c>
      <c r="H138" s="28">
        <v>0</v>
      </c>
      <c r="I138" s="28">
        <v>0</v>
      </c>
      <c r="J138" s="28">
        <v>3.0000000000000001E-3</v>
      </c>
      <c r="K138" s="28">
        <v>0</v>
      </c>
      <c r="L138" s="38"/>
      <c r="M138" s="6"/>
      <c r="N138" s="7"/>
      <c r="O138" s="6"/>
    </row>
    <row r="139" spans="1:15" x14ac:dyDescent="0.3">
      <c r="A139" s="55" t="s">
        <v>153</v>
      </c>
      <c r="B139" s="55"/>
      <c r="C139" s="55"/>
      <c r="D139" s="24">
        <f>SUM(D140:D145)</f>
        <v>2864</v>
      </c>
      <c r="E139" s="22">
        <f t="shared" si="14"/>
        <v>0.23599999999999999</v>
      </c>
      <c r="F139" s="22">
        <f t="shared" ref="F139:K139" si="23">SUM(F140:F145)</f>
        <v>0</v>
      </c>
      <c r="G139" s="22">
        <f t="shared" si="23"/>
        <v>0</v>
      </c>
      <c r="H139" s="22">
        <f t="shared" si="23"/>
        <v>0</v>
      </c>
      <c r="I139" s="22">
        <f t="shared" si="23"/>
        <v>9.6000000000000002E-2</v>
      </c>
      <c r="J139" s="22">
        <f t="shared" si="23"/>
        <v>0.122</v>
      </c>
      <c r="K139" s="22">
        <f t="shared" si="23"/>
        <v>1.7999999999999999E-2</v>
      </c>
      <c r="L139" s="9">
        <f>SUM(F139:K139)</f>
        <v>0.23599999999999999</v>
      </c>
      <c r="M139" s="6"/>
      <c r="N139" s="7"/>
      <c r="O139" s="6"/>
    </row>
    <row r="140" spans="1:15" ht="52.5" x14ac:dyDescent="0.3">
      <c r="A140" s="25">
        <v>1</v>
      </c>
      <c r="B140" s="26" t="s">
        <v>154</v>
      </c>
      <c r="C140" s="26" t="s">
        <v>155</v>
      </c>
      <c r="D140" s="27">
        <v>922</v>
      </c>
      <c r="E140" s="28">
        <v>7.5999999999999998E-2</v>
      </c>
      <c r="F140" s="28">
        <v>0</v>
      </c>
      <c r="G140" s="28">
        <v>0</v>
      </c>
      <c r="H140" s="28">
        <v>0</v>
      </c>
      <c r="I140" s="28">
        <v>7.5999999999999998E-2</v>
      </c>
      <c r="J140" s="28">
        <v>0</v>
      </c>
      <c r="K140" s="28">
        <v>0</v>
      </c>
      <c r="L140" s="38"/>
      <c r="M140" s="6"/>
      <c r="N140" s="7"/>
      <c r="O140" s="6"/>
    </row>
    <row r="141" spans="1:15" ht="52.5" x14ac:dyDescent="0.3">
      <c r="A141" s="25">
        <v>2</v>
      </c>
      <c r="B141" s="26" t="s">
        <v>154</v>
      </c>
      <c r="C141" s="26" t="s">
        <v>156</v>
      </c>
      <c r="D141" s="27">
        <v>240</v>
      </c>
      <c r="E141" s="28">
        <v>0.02</v>
      </c>
      <c r="F141" s="28">
        <v>0</v>
      </c>
      <c r="G141" s="28">
        <v>0</v>
      </c>
      <c r="H141" s="28">
        <v>0</v>
      </c>
      <c r="I141" s="28">
        <v>0.02</v>
      </c>
      <c r="J141" s="28">
        <v>0</v>
      </c>
      <c r="K141" s="28">
        <v>0</v>
      </c>
      <c r="L141" s="38"/>
      <c r="M141" s="6"/>
      <c r="N141" s="7"/>
      <c r="O141" s="6"/>
    </row>
    <row r="142" spans="1:15" ht="52.5" x14ac:dyDescent="0.3">
      <c r="A142" s="25">
        <v>3</v>
      </c>
      <c r="B142" s="26" t="s">
        <v>154</v>
      </c>
      <c r="C142" s="26" t="s">
        <v>157</v>
      </c>
      <c r="D142" s="27">
        <v>922</v>
      </c>
      <c r="E142" s="28">
        <v>7.5999999999999998E-2</v>
      </c>
      <c r="F142" s="28">
        <v>0</v>
      </c>
      <c r="G142" s="28">
        <v>0</v>
      </c>
      <c r="H142" s="28">
        <v>0</v>
      </c>
      <c r="I142" s="28">
        <v>0</v>
      </c>
      <c r="J142" s="28">
        <v>7.5999999999999998E-2</v>
      </c>
      <c r="K142" s="28">
        <v>0</v>
      </c>
      <c r="L142" s="38"/>
      <c r="M142" s="6"/>
      <c r="N142" s="7"/>
      <c r="O142" s="6"/>
    </row>
    <row r="143" spans="1:15" ht="52.5" x14ac:dyDescent="0.3">
      <c r="A143" s="25">
        <v>4</v>
      </c>
      <c r="B143" s="26" t="s">
        <v>154</v>
      </c>
      <c r="C143" s="26" t="s">
        <v>158</v>
      </c>
      <c r="D143" s="27">
        <v>560</v>
      </c>
      <c r="E143" s="28">
        <v>4.5999999999999999E-2</v>
      </c>
      <c r="F143" s="28">
        <v>0</v>
      </c>
      <c r="G143" s="28">
        <v>0</v>
      </c>
      <c r="H143" s="28">
        <v>0</v>
      </c>
      <c r="I143" s="28">
        <v>0</v>
      </c>
      <c r="J143" s="28">
        <v>4.5999999999999999E-2</v>
      </c>
      <c r="K143" s="28">
        <v>0</v>
      </c>
      <c r="L143" s="38"/>
      <c r="M143" s="6"/>
      <c r="N143" s="7"/>
      <c r="O143" s="6"/>
    </row>
    <row r="144" spans="1:15" ht="52.5" x14ac:dyDescent="0.3">
      <c r="A144" s="25">
        <v>5</v>
      </c>
      <c r="B144" s="26" t="s">
        <v>154</v>
      </c>
      <c r="C144" s="26" t="s">
        <v>159</v>
      </c>
      <c r="D144" s="27">
        <v>135</v>
      </c>
      <c r="E144" s="28">
        <v>1.0999999999999999E-2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1.0999999999999999E-2</v>
      </c>
      <c r="L144" s="38"/>
      <c r="M144" s="6"/>
      <c r="N144" s="7"/>
      <c r="O144" s="6"/>
    </row>
    <row r="145" spans="1:15" ht="52.5" x14ac:dyDescent="0.3">
      <c r="A145" s="25">
        <v>6</v>
      </c>
      <c r="B145" s="26" t="s">
        <v>154</v>
      </c>
      <c r="C145" s="26" t="s">
        <v>160</v>
      </c>
      <c r="D145" s="27">
        <v>85</v>
      </c>
      <c r="E145" s="28">
        <v>7.0000000000000001E-3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7.0000000000000001E-3</v>
      </c>
      <c r="L145" s="38"/>
      <c r="M145" s="6"/>
      <c r="N145" s="7"/>
      <c r="O145" s="6"/>
    </row>
    <row r="146" spans="1:15" x14ac:dyDescent="0.3">
      <c r="A146" s="55" t="s">
        <v>272</v>
      </c>
      <c r="B146" s="55"/>
      <c r="C146" s="55"/>
      <c r="D146" s="24">
        <f>SUM(D147:D166)</f>
        <v>6117</v>
      </c>
      <c r="E146" s="22">
        <f>SUM(E147:E166)</f>
        <v>0.504</v>
      </c>
      <c r="F146" s="22">
        <f t="shared" ref="F146:K146" si="24">SUM(F147:F166)</f>
        <v>0.10100000000000001</v>
      </c>
      <c r="G146" s="22">
        <f t="shared" si="24"/>
        <v>0</v>
      </c>
      <c r="H146" s="22">
        <f t="shared" si="24"/>
        <v>7.0000000000000001E-3</v>
      </c>
      <c r="I146" s="22">
        <f t="shared" si="24"/>
        <v>2.5999999999999999E-2</v>
      </c>
      <c r="J146" s="22">
        <f t="shared" si="24"/>
        <v>0.31900000000000006</v>
      </c>
      <c r="K146" s="22">
        <f t="shared" si="24"/>
        <v>5.0999999999999997E-2</v>
      </c>
      <c r="L146" s="9">
        <f>SUM(F146:K146)</f>
        <v>0.50400000000000011</v>
      </c>
      <c r="M146" s="6"/>
      <c r="N146" s="7"/>
      <c r="O146" s="6"/>
    </row>
    <row r="147" spans="1:15" ht="65.25" x14ac:dyDescent="0.3">
      <c r="A147" s="25">
        <v>1</v>
      </c>
      <c r="B147" s="26" t="s">
        <v>273</v>
      </c>
      <c r="C147" s="26" t="s">
        <v>161</v>
      </c>
      <c r="D147" s="27">
        <v>424</v>
      </c>
      <c r="E147" s="28">
        <v>3.5000000000000003E-2</v>
      </c>
      <c r="F147" s="28">
        <v>3.5000000000000003E-2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38"/>
      <c r="M147" s="6"/>
      <c r="N147" s="7"/>
      <c r="O147" s="6"/>
    </row>
    <row r="148" spans="1:15" ht="65.25" x14ac:dyDescent="0.3">
      <c r="A148" s="25">
        <v>2</v>
      </c>
      <c r="B148" s="26" t="s">
        <v>273</v>
      </c>
      <c r="C148" s="26" t="s">
        <v>162</v>
      </c>
      <c r="D148" s="27">
        <v>203</v>
      </c>
      <c r="E148" s="28">
        <v>1.7000000000000001E-2</v>
      </c>
      <c r="F148" s="28">
        <v>1.7000000000000001E-2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38"/>
      <c r="M148" s="6"/>
      <c r="N148" s="7"/>
      <c r="O148" s="6"/>
    </row>
    <row r="149" spans="1:15" ht="65.25" x14ac:dyDescent="0.3">
      <c r="A149" s="25">
        <v>3</v>
      </c>
      <c r="B149" s="26" t="s">
        <v>273</v>
      </c>
      <c r="C149" s="26" t="s">
        <v>163</v>
      </c>
      <c r="D149" s="27">
        <v>144</v>
      </c>
      <c r="E149" s="28">
        <v>1.2E-2</v>
      </c>
      <c r="F149" s="28">
        <v>1.2E-2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38"/>
      <c r="M149" s="6"/>
      <c r="N149" s="7"/>
      <c r="O149" s="6"/>
    </row>
    <row r="150" spans="1:15" ht="65.25" x14ac:dyDescent="0.3">
      <c r="A150" s="25">
        <v>4</v>
      </c>
      <c r="B150" s="26" t="s">
        <v>273</v>
      </c>
      <c r="C150" s="26" t="s">
        <v>164</v>
      </c>
      <c r="D150" s="27">
        <v>453</v>
      </c>
      <c r="E150" s="28">
        <v>3.6999999999999998E-2</v>
      </c>
      <c r="F150" s="28">
        <v>3.6999999999999998E-2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38"/>
      <c r="M150" s="6"/>
      <c r="N150" s="7"/>
      <c r="O150" s="6"/>
    </row>
    <row r="151" spans="1:15" ht="65.25" x14ac:dyDescent="0.3">
      <c r="A151" s="25">
        <v>5</v>
      </c>
      <c r="B151" s="26" t="s">
        <v>273</v>
      </c>
      <c r="C151" s="26" t="s">
        <v>165</v>
      </c>
      <c r="D151" s="27">
        <v>87</v>
      </c>
      <c r="E151" s="28">
        <v>7.0000000000000001E-3</v>
      </c>
      <c r="F151" s="28">
        <v>0</v>
      </c>
      <c r="G151" s="28">
        <v>0</v>
      </c>
      <c r="H151" s="28">
        <v>7.0000000000000001E-3</v>
      </c>
      <c r="I151" s="28">
        <v>0</v>
      </c>
      <c r="J151" s="28">
        <v>0</v>
      </c>
      <c r="K151" s="28">
        <v>0</v>
      </c>
      <c r="L151" s="38"/>
      <c r="M151" s="6"/>
      <c r="N151" s="7"/>
      <c r="O151" s="6"/>
    </row>
    <row r="152" spans="1:15" ht="52.5" x14ac:dyDescent="0.3">
      <c r="A152" s="25">
        <v>6</v>
      </c>
      <c r="B152" s="26" t="s">
        <v>273</v>
      </c>
      <c r="C152" s="26" t="s">
        <v>166</v>
      </c>
      <c r="D152" s="27">
        <v>87</v>
      </c>
      <c r="E152" s="28">
        <v>7.0000000000000001E-3</v>
      </c>
      <c r="F152" s="28">
        <v>0</v>
      </c>
      <c r="G152" s="28">
        <v>0</v>
      </c>
      <c r="H152" s="28">
        <v>0</v>
      </c>
      <c r="I152" s="28">
        <v>7.0000000000000001E-3</v>
      </c>
      <c r="J152" s="28">
        <v>0</v>
      </c>
      <c r="K152" s="28">
        <v>0</v>
      </c>
      <c r="L152" s="38"/>
      <c r="M152" s="6"/>
      <c r="N152" s="7"/>
      <c r="O152" s="6"/>
    </row>
    <row r="153" spans="1:15" ht="65.25" x14ac:dyDescent="0.3">
      <c r="A153" s="25">
        <v>7</v>
      </c>
      <c r="B153" s="26" t="s">
        <v>273</v>
      </c>
      <c r="C153" s="26" t="s">
        <v>167</v>
      </c>
      <c r="D153" s="27">
        <v>230</v>
      </c>
      <c r="E153" s="28">
        <v>1.9E-2</v>
      </c>
      <c r="F153" s="28">
        <v>0</v>
      </c>
      <c r="G153" s="28">
        <v>0</v>
      </c>
      <c r="H153" s="28">
        <v>0</v>
      </c>
      <c r="I153" s="28">
        <v>1.9E-2</v>
      </c>
      <c r="J153" s="28">
        <v>0</v>
      </c>
      <c r="K153" s="28">
        <v>0</v>
      </c>
      <c r="L153" s="38"/>
      <c r="M153" s="6"/>
      <c r="N153" s="7"/>
      <c r="O153" s="6"/>
    </row>
    <row r="154" spans="1:15" ht="52.5" x14ac:dyDescent="0.3">
      <c r="A154" s="25">
        <v>8</v>
      </c>
      <c r="B154" s="26" t="s">
        <v>273</v>
      </c>
      <c r="C154" s="26" t="s">
        <v>168</v>
      </c>
      <c r="D154" s="27">
        <v>646</v>
      </c>
      <c r="E154" s="28">
        <v>5.2999999999999999E-2</v>
      </c>
      <c r="F154" s="28">
        <v>0</v>
      </c>
      <c r="G154" s="28">
        <v>0</v>
      </c>
      <c r="H154" s="28">
        <v>0</v>
      </c>
      <c r="I154" s="28">
        <v>0</v>
      </c>
      <c r="J154" s="28">
        <v>5.2999999999999999E-2</v>
      </c>
      <c r="K154" s="28">
        <v>0</v>
      </c>
      <c r="L154" s="38"/>
      <c r="M154" s="6"/>
      <c r="N154" s="7"/>
      <c r="O154" s="6"/>
    </row>
    <row r="155" spans="1:15" ht="52.5" x14ac:dyDescent="0.3">
      <c r="A155" s="25">
        <v>9</v>
      </c>
      <c r="B155" s="26" t="s">
        <v>273</v>
      </c>
      <c r="C155" s="26" t="s">
        <v>169</v>
      </c>
      <c r="D155" s="27">
        <v>204</v>
      </c>
      <c r="E155" s="28">
        <v>1.7000000000000001E-2</v>
      </c>
      <c r="F155" s="28">
        <v>0</v>
      </c>
      <c r="G155" s="28">
        <v>0</v>
      </c>
      <c r="H155" s="28">
        <v>0</v>
      </c>
      <c r="I155" s="28">
        <v>0</v>
      </c>
      <c r="J155" s="28">
        <v>1.7000000000000001E-2</v>
      </c>
      <c r="K155" s="28">
        <v>0</v>
      </c>
      <c r="L155" s="38"/>
      <c r="M155" s="6"/>
      <c r="N155" s="7"/>
      <c r="O155" s="6"/>
    </row>
    <row r="156" spans="1:15" ht="65.25" x14ac:dyDescent="0.3">
      <c r="A156" s="25">
        <v>10</v>
      </c>
      <c r="B156" s="26" t="s">
        <v>273</v>
      </c>
      <c r="C156" s="26" t="s">
        <v>170</v>
      </c>
      <c r="D156" s="27">
        <v>377</v>
      </c>
      <c r="E156" s="28">
        <v>3.1E-2</v>
      </c>
      <c r="F156" s="28">
        <v>0</v>
      </c>
      <c r="G156" s="28">
        <v>0</v>
      </c>
      <c r="H156" s="28">
        <v>0</v>
      </c>
      <c r="I156" s="28">
        <v>0</v>
      </c>
      <c r="J156" s="28">
        <v>3.1E-2</v>
      </c>
      <c r="K156" s="28">
        <v>0</v>
      </c>
      <c r="L156" s="38"/>
      <c r="M156" s="6"/>
      <c r="N156" s="7"/>
      <c r="O156" s="6"/>
    </row>
    <row r="157" spans="1:15" ht="52.5" x14ac:dyDescent="0.3">
      <c r="A157" s="25">
        <v>11</v>
      </c>
      <c r="B157" s="26" t="s">
        <v>273</v>
      </c>
      <c r="C157" s="26" t="s">
        <v>171</v>
      </c>
      <c r="D157" s="27">
        <v>600</v>
      </c>
      <c r="E157" s="28">
        <v>0.05</v>
      </c>
      <c r="F157" s="28">
        <v>0</v>
      </c>
      <c r="G157" s="28">
        <v>0</v>
      </c>
      <c r="H157" s="28">
        <v>0</v>
      </c>
      <c r="I157" s="28">
        <v>0</v>
      </c>
      <c r="J157" s="28">
        <v>0.05</v>
      </c>
      <c r="K157" s="28">
        <v>0</v>
      </c>
      <c r="L157" s="38"/>
      <c r="M157" s="6"/>
      <c r="N157" s="7"/>
      <c r="O157" s="6"/>
    </row>
    <row r="158" spans="1:15" ht="52.5" x14ac:dyDescent="0.3">
      <c r="A158" s="25">
        <v>12</v>
      </c>
      <c r="B158" s="26" t="s">
        <v>273</v>
      </c>
      <c r="C158" s="26" t="s">
        <v>172</v>
      </c>
      <c r="D158" s="27">
        <v>454</v>
      </c>
      <c r="E158" s="28">
        <v>3.7999999999999999E-2</v>
      </c>
      <c r="F158" s="28">
        <v>0</v>
      </c>
      <c r="G158" s="28">
        <v>0</v>
      </c>
      <c r="H158" s="28">
        <v>0</v>
      </c>
      <c r="I158" s="28">
        <v>0</v>
      </c>
      <c r="J158" s="28">
        <v>3.7999999999999999E-2</v>
      </c>
      <c r="K158" s="28">
        <v>0</v>
      </c>
      <c r="L158" s="38"/>
      <c r="M158" s="6"/>
      <c r="N158" s="7"/>
      <c r="O158" s="6"/>
    </row>
    <row r="159" spans="1:15" ht="52.5" x14ac:dyDescent="0.3">
      <c r="A159" s="25">
        <v>13</v>
      </c>
      <c r="B159" s="26" t="s">
        <v>273</v>
      </c>
      <c r="C159" s="26" t="s">
        <v>173</v>
      </c>
      <c r="D159" s="27">
        <v>252</v>
      </c>
      <c r="E159" s="28">
        <v>2.1000000000000001E-2</v>
      </c>
      <c r="F159" s="28">
        <v>0</v>
      </c>
      <c r="G159" s="28">
        <v>0</v>
      </c>
      <c r="H159" s="28">
        <v>0</v>
      </c>
      <c r="I159" s="28">
        <v>0</v>
      </c>
      <c r="J159" s="28">
        <v>2.1000000000000001E-2</v>
      </c>
      <c r="K159" s="28">
        <v>0</v>
      </c>
      <c r="L159" s="38"/>
      <c r="M159" s="6"/>
      <c r="N159" s="7"/>
      <c r="O159" s="6"/>
    </row>
    <row r="160" spans="1:15" ht="52.5" x14ac:dyDescent="0.3">
      <c r="A160" s="25">
        <v>14</v>
      </c>
      <c r="B160" s="26" t="s">
        <v>273</v>
      </c>
      <c r="C160" s="26" t="s">
        <v>174</v>
      </c>
      <c r="D160" s="27">
        <v>144</v>
      </c>
      <c r="E160" s="28">
        <v>1.2E-2</v>
      </c>
      <c r="F160" s="28">
        <v>0</v>
      </c>
      <c r="G160" s="28">
        <v>0</v>
      </c>
      <c r="H160" s="28">
        <v>0</v>
      </c>
      <c r="I160" s="28">
        <v>0</v>
      </c>
      <c r="J160" s="28">
        <f>E160</f>
        <v>1.2E-2</v>
      </c>
      <c r="K160" s="28">
        <v>0</v>
      </c>
      <c r="L160" s="38"/>
      <c r="M160" s="6"/>
      <c r="N160" s="7"/>
      <c r="O160" s="6"/>
    </row>
    <row r="161" spans="1:15" ht="65.25" x14ac:dyDescent="0.3">
      <c r="A161" s="25">
        <v>15</v>
      </c>
      <c r="B161" s="26" t="s">
        <v>273</v>
      </c>
      <c r="C161" s="26" t="s">
        <v>175</v>
      </c>
      <c r="D161" s="27">
        <v>101</v>
      </c>
      <c r="E161" s="28">
        <v>8.0000000000000002E-3</v>
      </c>
      <c r="F161" s="28">
        <v>0</v>
      </c>
      <c r="G161" s="28">
        <v>0</v>
      </c>
      <c r="H161" s="28">
        <v>0</v>
      </c>
      <c r="I161" s="28">
        <v>0</v>
      </c>
      <c r="J161" s="28">
        <v>8.0000000000000002E-3</v>
      </c>
      <c r="K161" s="28">
        <v>0</v>
      </c>
      <c r="L161" s="38"/>
      <c r="M161" s="6"/>
      <c r="N161" s="7"/>
      <c r="O161" s="6"/>
    </row>
    <row r="162" spans="1:15" ht="65.25" x14ac:dyDescent="0.3">
      <c r="A162" s="25">
        <v>16</v>
      </c>
      <c r="B162" s="26" t="s">
        <v>273</v>
      </c>
      <c r="C162" s="26" t="s">
        <v>176</v>
      </c>
      <c r="D162" s="27">
        <v>647</v>
      </c>
      <c r="E162" s="28">
        <v>5.2999999999999999E-2</v>
      </c>
      <c r="F162" s="28">
        <v>0</v>
      </c>
      <c r="G162" s="28">
        <v>0</v>
      </c>
      <c r="H162" s="28">
        <v>0</v>
      </c>
      <c r="I162" s="28">
        <v>0</v>
      </c>
      <c r="J162" s="28">
        <v>5.2999999999999999E-2</v>
      </c>
      <c r="K162" s="28">
        <v>0</v>
      </c>
      <c r="L162" s="38"/>
      <c r="M162" s="6"/>
      <c r="N162" s="7"/>
      <c r="O162" s="6"/>
    </row>
    <row r="163" spans="1:15" ht="65.25" x14ac:dyDescent="0.3">
      <c r="A163" s="25">
        <v>17</v>
      </c>
      <c r="B163" s="26" t="s">
        <v>273</v>
      </c>
      <c r="C163" s="26" t="s">
        <v>177</v>
      </c>
      <c r="D163" s="27">
        <v>251</v>
      </c>
      <c r="E163" s="28">
        <v>2.1000000000000001E-2</v>
      </c>
      <c r="F163" s="28">
        <v>0</v>
      </c>
      <c r="G163" s="28">
        <v>0</v>
      </c>
      <c r="H163" s="28">
        <v>0</v>
      </c>
      <c r="I163" s="28">
        <v>0</v>
      </c>
      <c r="J163" s="28">
        <v>2.1000000000000001E-2</v>
      </c>
      <c r="K163" s="28">
        <v>0</v>
      </c>
      <c r="L163" s="38"/>
      <c r="M163" s="6"/>
      <c r="N163" s="7"/>
      <c r="O163" s="6"/>
    </row>
    <row r="164" spans="1:15" ht="65.25" x14ac:dyDescent="0.3">
      <c r="A164" s="25">
        <v>18</v>
      </c>
      <c r="B164" s="26" t="s">
        <v>273</v>
      </c>
      <c r="C164" s="26" t="s">
        <v>277</v>
      </c>
      <c r="D164" s="27">
        <v>186</v>
      </c>
      <c r="E164" s="28">
        <v>1.4999999999999999E-2</v>
      </c>
      <c r="F164" s="28">
        <v>0</v>
      </c>
      <c r="G164" s="28">
        <v>0</v>
      </c>
      <c r="H164" s="28">
        <v>0</v>
      </c>
      <c r="I164" s="28">
        <v>0</v>
      </c>
      <c r="J164" s="28">
        <v>1.4999999999999999E-2</v>
      </c>
      <c r="K164" s="28">
        <v>0</v>
      </c>
      <c r="L164" s="38"/>
      <c r="M164" s="6"/>
      <c r="N164" s="7"/>
      <c r="O164" s="6"/>
    </row>
    <row r="165" spans="1:15" ht="52.5" x14ac:dyDescent="0.3">
      <c r="A165" s="25">
        <v>19</v>
      </c>
      <c r="B165" s="26" t="s">
        <v>273</v>
      </c>
      <c r="C165" s="26" t="s">
        <v>178</v>
      </c>
      <c r="D165" s="27">
        <v>526</v>
      </c>
      <c r="E165" s="28">
        <v>4.2999999999999997E-2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4.2999999999999997E-2</v>
      </c>
      <c r="L165" s="38"/>
      <c r="M165" s="6"/>
      <c r="N165" s="7"/>
      <c r="O165" s="6"/>
    </row>
    <row r="166" spans="1:15" ht="52.5" x14ac:dyDescent="0.3">
      <c r="A166" s="25">
        <v>20</v>
      </c>
      <c r="B166" s="26" t="s">
        <v>273</v>
      </c>
      <c r="C166" s="26" t="s">
        <v>179</v>
      </c>
      <c r="D166" s="27">
        <v>101</v>
      </c>
      <c r="E166" s="28">
        <v>8.0000000000000002E-3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8.0000000000000002E-3</v>
      </c>
      <c r="L166" s="38"/>
      <c r="M166" s="6"/>
      <c r="N166" s="7"/>
      <c r="O166" s="6"/>
    </row>
    <row r="167" spans="1:15" x14ac:dyDescent="0.3">
      <c r="A167" s="55" t="s">
        <v>180</v>
      </c>
      <c r="B167" s="55"/>
      <c r="C167" s="55"/>
      <c r="D167" s="24">
        <f>SUM(D168:D170)</f>
        <v>2269</v>
      </c>
      <c r="E167" s="22">
        <f t="shared" ref="E167:E201" si="25">SUM(F167:K167)</f>
        <v>0.18800000000000003</v>
      </c>
      <c r="F167" s="22">
        <f t="shared" ref="F167:K167" si="26">SUM(F168:F170)</f>
        <v>0</v>
      </c>
      <c r="G167" s="22">
        <f t="shared" si="26"/>
        <v>0</v>
      </c>
      <c r="H167" s="22">
        <f t="shared" si="26"/>
        <v>9.9000000000000005E-2</v>
      </c>
      <c r="I167" s="22">
        <f t="shared" si="26"/>
        <v>4.7E-2</v>
      </c>
      <c r="J167" s="22">
        <f t="shared" si="26"/>
        <v>0</v>
      </c>
      <c r="K167" s="22">
        <f t="shared" si="26"/>
        <v>4.2000000000000003E-2</v>
      </c>
      <c r="L167" s="9">
        <f>SUM(F167:K167)</f>
        <v>0.18800000000000003</v>
      </c>
      <c r="M167" s="6"/>
      <c r="N167" s="7"/>
      <c r="O167" s="6"/>
    </row>
    <row r="168" spans="1:15" ht="52.5" x14ac:dyDescent="0.3">
      <c r="A168" s="25">
        <v>1</v>
      </c>
      <c r="B168" s="26" t="s">
        <v>181</v>
      </c>
      <c r="C168" s="26" t="s">
        <v>182</v>
      </c>
      <c r="D168" s="27">
        <v>1200</v>
      </c>
      <c r="E168" s="28">
        <v>9.9000000000000005E-2</v>
      </c>
      <c r="F168" s="28">
        <v>0</v>
      </c>
      <c r="G168" s="28">
        <v>0</v>
      </c>
      <c r="H168" s="28">
        <f>E168</f>
        <v>9.9000000000000005E-2</v>
      </c>
      <c r="I168" s="28">
        <v>0</v>
      </c>
      <c r="J168" s="28">
        <v>0</v>
      </c>
      <c r="K168" s="28">
        <v>0</v>
      </c>
      <c r="L168" s="38"/>
      <c r="M168" s="6"/>
      <c r="N168" s="7"/>
      <c r="O168" s="6"/>
    </row>
    <row r="169" spans="1:15" ht="52.5" x14ac:dyDescent="0.3">
      <c r="A169" s="25">
        <v>2</v>
      </c>
      <c r="B169" s="26" t="s">
        <v>181</v>
      </c>
      <c r="C169" s="26" t="s">
        <v>183</v>
      </c>
      <c r="D169" s="27">
        <v>569</v>
      </c>
      <c r="E169" s="28">
        <v>4.7E-2</v>
      </c>
      <c r="F169" s="28">
        <v>0</v>
      </c>
      <c r="G169" s="28">
        <v>0</v>
      </c>
      <c r="H169" s="28">
        <v>0</v>
      </c>
      <c r="I169" s="28">
        <v>4.7E-2</v>
      </c>
      <c r="J169" s="28">
        <v>0</v>
      </c>
      <c r="K169" s="28">
        <v>0</v>
      </c>
      <c r="L169" s="38"/>
      <c r="M169" s="6"/>
      <c r="N169" s="7"/>
      <c r="O169" s="6"/>
    </row>
    <row r="170" spans="1:15" ht="52.5" x14ac:dyDescent="0.3">
      <c r="A170" s="25">
        <v>3</v>
      </c>
      <c r="B170" s="26" t="s">
        <v>181</v>
      </c>
      <c r="C170" s="26" t="s">
        <v>184</v>
      </c>
      <c r="D170" s="27">
        <v>500</v>
      </c>
      <c r="E170" s="28">
        <v>4.1000000000000002E-2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4.2000000000000003E-2</v>
      </c>
      <c r="L170" s="38"/>
      <c r="M170" s="6"/>
      <c r="N170" s="7"/>
      <c r="O170" s="6"/>
    </row>
    <row r="171" spans="1:15" x14ac:dyDescent="0.3">
      <c r="A171" s="55" t="s">
        <v>185</v>
      </c>
      <c r="B171" s="55"/>
      <c r="C171" s="55"/>
      <c r="D171" s="24">
        <f>SUM(D172:D182)</f>
        <v>4591</v>
      </c>
      <c r="E171" s="22">
        <f t="shared" si="25"/>
        <v>0.378</v>
      </c>
      <c r="F171" s="22">
        <f t="shared" ref="F171:K171" si="27">SUM(F172:F182)</f>
        <v>0</v>
      </c>
      <c r="G171" s="22">
        <f t="shared" si="27"/>
        <v>0</v>
      </c>
      <c r="H171" s="22">
        <f t="shared" si="27"/>
        <v>8.0000000000000002E-3</v>
      </c>
      <c r="I171" s="22">
        <f t="shared" si="27"/>
        <v>2.0999999999999998E-2</v>
      </c>
      <c r="J171" s="22">
        <f t="shared" si="27"/>
        <v>0.34499999999999997</v>
      </c>
      <c r="K171" s="22">
        <f t="shared" si="27"/>
        <v>4.0000000000000001E-3</v>
      </c>
      <c r="L171" s="9">
        <f>SUM(F171:K171)</f>
        <v>0.378</v>
      </c>
      <c r="M171" s="6"/>
      <c r="N171" s="7"/>
      <c r="O171" s="6"/>
    </row>
    <row r="172" spans="1:15" ht="39.75" x14ac:dyDescent="0.3">
      <c r="A172" s="25">
        <v>1</v>
      </c>
      <c r="B172" s="26" t="s">
        <v>186</v>
      </c>
      <c r="C172" s="26" t="s">
        <v>187</v>
      </c>
      <c r="D172" s="27">
        <v>100</v>
      </c>
      <c r="E172" s="28">
        <v>8.0000000000000002E-3</v>
      </c>
      <c r="F172" s="28">
        <v>0</v>
      </c>
      <c r="G172" s="28">
        <v>0</v>
      </c>
      <c r="H172" s="28">
        <v>8.0000000000000002E-3</v>
      </c>
      <c r="I172" s="28">
        <v>0</v>
      </c>
      <c r="J172" s="28">
        <v>0</v>
      </c>
      <c r="K172" s="28">
        <v>0</v>
      </c>
      <c r="L172" s="38"/>
      <c r="M172" s="6"/>
      <c r="N172" s="7"/>
      <c r="O172" s="6"/>
    </row>
    <row r="173" spans="1:15" ht="52.5" x14ac:dyDescent="0.3">
      <c r="A173" s="25">
        <v>2</v>
      </c>
      <c r="B173" s="26" t="s">
        <v>186</v>
      </c>
      <c r="C173" s="26" t="s">
        <v>188</v>
      </c>
      <c r="D173" s="27">
        <v>157</v>
      </c>
      <c r="E173" s="28">
        <v>1.2999999999999999E-2</v>
      </c>
      <c r="F173" s="28">
        <v>0</v>
      </c>
      <c r="G173" s="28">
        <v>0</v>
      </c>
      <c r="H173" s="28">
        <v>0</v>
      </c>
      <c r="I173" s="28">
        <v>1.2999999999999999E-2</v>
      </c>
      <c r="J173" s="28">
        <v>0</v>
      </c>
      <c r="K173" s="28">
        <v>0</v>
      </c>
      <c r="L173" s="38"/>
      <c r="M173" s="6"/>
      <c r="N173" s="7"/>
      <c r="O173" s="6"/>
    </row>
    <row r="174" spans="1:15" ht="52.5" x14ac:dyDescent="0.3">
      <c r="A174" s="25">
        <v>3</v>
      </c>
      <c r="B174" s="26" t="s">
        <v>186</v>
      </c>
      <c r="C174" s="26" t="s">
        <v>189</v>
      </c>
      <c r="D174" s="27">
        <v>60</v>
      </c>
      <c r="E174" s="28">
        <v>5.0000000000000001E-3</v>
      </c>
      <c r="F174" s="28">
        <v>0</v>
      </c>
      <c r="G174" s="28">
        <v>0</v>
      </c>
      <c r="H174" s="28">
        <v>0</v>
      </c>
      <c r="I174" s="28">
        <v>5.0000000000000001E-3</v>
      </c>
      <c r="J174" s="28">
        <v>0</v>
      </c>
      <c r="K174" s="28">
        <v>0</v>
      </c>
      <c r="L174" s="38"/>
      <c r="M174" s="6"/>
      <c r="N174" s="7"/>
      <c r="O174" s="6"/>
    </row>
    <row r="175" spans="1:15" ht="39.75" x14ac:dyDescent="0.3">
      <c r="A175" s="25">
        <v>4</v>
      </c>
      <c r="B175" s="26" t="s">
        <v>186</v>
      </c>
      <c r="C175" s="26" t="s">
        <v>190</v>
      </c>
      <c r="D175" s="27">
        <v>42</v>
      </c>
      <c r="E175" s="28">
        <v>3.0000000000000001E-3</v>
      </c>
      <c r="F175" s="28">
        <v>0</v>
      </c>
      <c r="G175" s="28">
        <v>0</v>
      </c>
      <c r="H175" s="28">
        <v>0</v>
      </c>
      <c r="I175" s="28">
        <v>3.0000000000000001E-3</v>
      </c>
      <c r="J175" s="28">
        <v>0</v>
      </c>
      <c r="K175" s="28">
        <v>0</v>
      </c>
      <c r="L175" s="38"/>
      <c r="M175" s="6"/>
      <c r="N175" s="7"/>
      <c r="O175" s="6"/>
    </row>
    <row r="176" spans="1:15" ht="52.5" x14ac:dyDescent="0.3">
      <c r="A176" s="25">
        <v>5</v>
      </c>
      <c r="B176" s="26" t="s">
        <v>186</v>
      </c>
      <c r="C176" s="26" t="s">
        <v>191</v>
      </c>
      <c r="D176" s="27">
        <v>3464</v>
      </c>
      <c r="E176" s="28">
        <v>0.28599999999999998</v>
      </c>
      <c r="F176" s="28">
        <v>0</v>
      </c>
      <c r="G176" s="28">
        <v>0</v>
      </c>
      <c r="H176" s="28">
        <v>0</v>
      </c>
      <c r="I176" s="28">
        <v>0</v>
      </c>
      <c r="J176" s="28">
        <v>0.28599999999999998</v>
      </c>
      <c r="K176" s="28">
        <v>0</v>
      </c>
      <c r="L176" s="38"/>
      <c r="M176" s="6"/>
      <c r="N176" s="7"/>
      <c r="O176" s="6"/>
    </row>
    <row r="177" spans="1:15" ht="52.5" x14ac:dyDescent="0.3">
      <c r="A177" s="25">
        <v>6</v>
      </c>
      <c r="B177" s="26" t="s">
        <v>186</v>
      </c>
      <c r="C177" s="26" t="s">
        <v>192</v>
      </c>
      <c r="D177" s="27">
        <v>50</v>
      </c>
      <c r="E177" s="28">
        <v>4.0000000000000001E-3</v>
      </c>
      <c r="F177" s="28">
        <v>0</v>
      </c>
      <c r="G177" s="28">
        <v>0</v>
      </c>
      <c r="H177" s="28">
        <v>0</v>
      </c>
      <c r="I177" s="28">
        <v>0</v>
      </c>
      <c r="J177" s="28">
        <v>4.0000000000000001E-3</v>
      </c>
      <c r="K177" s="28">
        <v>0</v>
      </c>
      <c r="L177" s="38"/>
      <c r="M177" s="6"/>
      <c r="N177" s="7"/>
      <c r="O177" s="6"/>
    </row>
    <row r="178" spans="1:15" ht="52.5" x14ac:dyDescent="0.3">
      <c r="A178" s="25">
        <v>7</v>
      </c>
      <c r="B178" s="26" t="s">
        <v>186</v>
      </c>
      <c r="C178" s="26" t="s">
        <v>193</v>
      </c>
      <c r="D178" s="27">
        <v>39</v>
      </c>
      <c r="E178" s="28">
        <v>3.0000000000000001E-3</v>
      </c>
      <c r="F178" s="28">
        <v>0</v>
      </c>
      <c r="G178" s="28">
        <v>0</v>
      </c>
      <c r="H178" s="28">
        <v>0</v>
      </c>
      <c r="I178" s="28">
        <v>0</v>
      </c>
      <c r="J178" s="28">
        <v>3.0000000000000001E-3</v>
      </c>
      <c r="K178" s="28">
        <v>0</v>
      </c>
      <c r="L178" s="38"/>
      <c r="M178" s="6"/>
      <c r="N178" s="7"/>
      <c r="O178" s="6"/>
    </row>
    <row r="179" spans="1:15" ht="52.5" x14ac:dyDescent="0.3">
      <c r="A179" s="25">
        <v>8</v>
      </c>
      <c r="B179" s="26" t="s">
        <v>186</v>
      </c>
      <c r="C179" s="26" t="s">
        <v>194</v>
      </c>
      <c r="D179" s="27">
        <v>67</v>
      </c>
      <c r="E179" s="28">
        <v>6.0000000000000001E-3</v>
      </c>
      <c r="F179" s="28">
        <v>0</v>
      </c>
      <c r="G179" s="28">
        <v>0</v>
      </c>
      <c r="H179" s="28">
        <v>0</v>
      </c>
      <c r="I179" s="28">
        <v>0</v>
      </c>
      <c r="J179" s="28">
        <v>6.0000000000000001E-3</v>
      </c>
      <c r="K179" s="28">
        <v>0</v>
      </c>
      <c r="L179" s="38"/>
      <c r="M179" s="6"/>
      <c r="N179" s="7"/>
      <c r="O179" s="6"/>
    </row>
    <row r="180" spans="1:15" ht="52.5" x14ac:dyDescent="0.3">
      <c r="A180" s="25">
        <v>9</v>
      </c>
      <c r="B180" s="26" t="s">
        <v>186</v>
      </c>
      <c r="C180" s="26" t="s">
        <v>195</v>
      </c>
      <c r="D180" s="27">
        <v>50</v>
      </c>
      <c r="E180" s="28">
        <v>4.0000000000000001E-3</v>
      </c>
      <c r="F180" s="28">
        <v>0</v>
      </c>
      <c r="G180" s="28">
        <v>0</v>
      </c>
      <c r="H180" s="28">
        <v>0</v>
      </c>
      <c r="I180" s="28">
        <v>0</v>
      </c>
      <c r="J180" s="28">
        <v>4.0000000000000001E-3</v>
      </c>
      <c r="K180" s="28">
        <v>0</v>
      </c>
      <c r="L180" s="38"/>
      <c r="M180" s="6"/>
      <c r="N180" s="7"/>
      <c r="O180" s="6"/>
    </row>
    <row r="181" spans="1:15" ht="52.5" x14ac:dyDescent="0.3">
      <c r="A181" s="25">
        <v>10</v>
      </c>
      <c r="B181" s="26" t="s">
        <v>186</v>
      </c>
      <c r="C181" s="26" t="s">
        <v>196</v>
      </c>
      <c r="D181" s="27">
        <v>512</v>
      </c>
      <c r="E181" s="28">
        <v>4.2000000000000003E-2</v>
      </c>
      <c r="F181" s="28">
        <v>0</v>
      </c>
      <c r="G181" s="28">
        <v>0</v>
      </c>
      <c r="H181" s="28">
        <v>0</v>
      </c>
      <c r="I181" s="28">
        <v>0</v>
      </c>
      <c r="J181" s="28">
        <v>4.2000000000000003E-2</v>
      </c>
      <c r="K181" s="28">
        <v>0</v>
      </c>
      <c r="L181" s="38"/>
      <c r="M181" s="6"/>
      <c r="N181" s="7"/>
      <c r="O181" s="6"/>
    </row>
    <row r="182" spans="1:15" ht="52.5" x14ac:dyDescent="0.3">
      <c r="A182" s="25">
        <v>11</v>
      </c>
      <c r="B182" s="26" t="s">
        <v>186</v>
      </c>
      <c r="C182" s="26" t="s">
        <v>197</v>
      </c>
      <c r="D182" s="27">
        <v>50</v>
      </c>
      <c r="E182" s="28">
        <v>4.0000000000000001E-3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4.0000000000000001E-3</v>
      </c>
      <c r="L182" s="38"/>
      <c r="M182" s="6"/>
      <c r="N182" s="7"/>
      <c r="O182" s="6"/>
    </row>
    <row r="183" spans="1:15" x14ac:dyDescent="0.3">
      <c r="A183" s="55" t="s">
        <v>198</v>
      </c>
      <c r="B183" s="55"/>
      <c r="C183" s="55"/>
      <c r="D183" s="24">
        <f>SUM(D184:D187)</f>
        <v>1512</v>
      </c>
      <c r="E183" s="22">
        <f t="shared" si="25"/>
        <v>0.126</v>
      </c>
      <c r="F183" s="22">
        <f t="shared" ref="F183:K183" si="28">SUM(F184:F187)</f>
        <v>0</v>
      </c>
      <c r="G183" s="22">
        <f t="shared" si="28"/>
        <v>0</v>
      </c>
      <c r="H183" s="22">
        <f t="shared" si="28"/>
        <v>1.3999999999999999E-2</v>
      </c>
      <c r="I183" s="22">
        <f t="shared" si="28"/>
        <v>6.3E-2</v>
      </c>
      <c r="J183" s="22">
        <f t="shared" si="28"/>
        <v>4.9000000000000002E-2</v>
      </c>
      <c r="K183" s="22">
        <f t="shared" si="28"/>
        <v>0</v>
      </c>
      <c r="L183" s="9">
        <f>SUM(F183:K183)</f>
        <v>0.126</v>
      </c>
      <c r="M183" s="6"/>
      <c r="N183" s="7"/>
      <c r="O183" s="6"/>
    </row>
    <row r="184" spans="1:15" s="14" customFormat="1" ht="52.5" x14ac:dyDescent="0.3">
      <c r="A184" s="25">
        <v>1</v>
      </c>
      <c r="B184" s="26" t="s">
        <v>199</v>
      </c>
      <c r="C184" s="26" t="s">
        <v>200</v>
      </c>
      <c r="D184" s="27">
        <v>60</v>
      </c>
      <c r="E184" s="28">
        <v>5.0000000000000001E-3</v>
      </c>
      <c r="F184" s="28">
        <v>0</v>
      </c>
      <c r="G184" s="28">
        <v>0</v>
      </c>
      <c r="H184" s="28">
        <f>E184</f>
        <v>5.0000000000000001E-3</v>
      </c>
      <c r="I184" s="28">
        <v>0</v>
      </c>
      <c r="J184" s="28">
        <v>0</v>
      </c>
      <c r="K184" s="28">
        <v>0</v>
      </c>
      <c r="L184" s="43"/>
      <c r="M184" s="12"/>
      <c r="N184" s="13"/>
      <c r="O184" s="12"/>
    </row>
    <row r="185" spans="1:15" ht="52.5" x14ac:dyDescent="0.3">
      <c r="A185" s="25">
        <v>2</v>
      </c>
      <c r="B185" s="26" t="s">
        <v>199</v>
      </c>
      <c r="C185" s="26" t="s">
        <v>201</v>
      </c>
      <c r="D185" s="27">
        <v>105</v>
      </c>
      <c r="E185" s="28">
        <v>8.9999999999999993E-3</v>
      </c>
      <c r="F185" s="28">
        <v>0</v>
      </c>
      <c r="G185" s="28">
        <v>0</v>
      </c>
      <c r="H185" s="28">
        <v>8.9999999999999993E-3</v>
      </c>
      <c r="I185" s="28">
        <v>0</v>
      </c>
      <c r="J185" s="28">
        <v>0</v>
      </c>
      <c r="K185" s="28">
        <v>0</v>
      </c>
      <c r="L185" s="38"/>
      <c r="M185" s="6"/>
      <c r="N185" s="7"/>
      <c r="O185" s="6"/>
    </row>
    <row r="186" spans="1:15" ht="52.5" x14ac:dyDescent="0.3">
      <c r="A186" s="25">
        <v>3</v>
      </c>
      <c r="B186" s="26" t="s">
        <v>199</v>
      </c>
      <c r="C186" s="26" t="s">
        <v>202</v>
      </c>
      <c r="D186" s="27">
        <v>760</v>
      </c>
      <c r="E186" s="28">
        <v>6.3E-2</v>
      </c>
      <c r="F186" s="28">
        <v>0</v>
      </c>
      <c r="G186" s="28">
        <v>0</v>
      </c>
      <c r="H186" s="28">
        <v>0</v>
      </c>
      <c r="I186" s="28">
        <v>6.3E-2</v>
      </c>
      <c r="J186" s="28">
        <v>0</v>
      </c>
      <c r="K186" s="28">
        <v>0</v>
      </c>
      <c r="L186" s="38"/>
      <c r="M186" s="6"/>
      <c r="N186" s="7"/>
      <c r="O186" s="6"/>
    </row>
    <row r="187" spans="1:15" ht="52.5" x14ac:dyDescent="0.3">
      <c r="A187" s="25">
        <v>4</v>
      </c>
      <c r="B187" s="26" t="s">
        <v>199</v>
      </c>
      <c r="C187" s="26" t="s">
        <v>203</v>
      </c>
      <c r="D187" s="27">
        <v>587</v>
      </c>
      <c r="E187" s="28">
        <v>4.9000000000000002E-2</v>
      </c>
      <c r="F187" s="28">
        <v>0</v>
      </c>
      <c r="G187" s="28">
        <v>0</v>
      </c>
      <c r="H187" s="28">
        <v>0</v>
      </c>
      <c r="I187" s="28">
        <v>0</v>
      </c>
      <c r="J187" s="28">
        <v>4.9000000000000002E-2</v>
      </c>
      <c r="K187" s="28">
        <v>0</v>
      </c>
      <c r="L187" s="38"/>
      <c r="M187" s="6"/>
      <c r="N187" s="7"/>
      <c r="O187" s="6"/>
    </row>
    <row r="188" spans="1:15" x14ac:dyDescent="0.3">
      <c r="A188" s="55" t="s">
        <v>204</v>
      </c>
      <c r="B188" s="55"/>
      <c r="C188" s="55"/>
      <c r="D188" s="24">
        <f>SUM(D189:D193)</f>
        <v>2565</v>
      </c>
      <c r="E188" s="22">
        <f t="shared" si="25"/>
        <v>0.21199999999999997</v>
      </c>
      <c r="F188" s="22">
        <f t="shared" ref="F188:K188" si="29">SUM(F189:F193)</f>
        <v>0</v>
      </c>
      <c r="G188" s="22">
        <f t="shared" si="29"/>
        <v>0</v>
      </c>
      <c r="H188" s="22">
        <f t="shared" si="29"/>
        <v>0.02</v>
      </c>
      <c r="I188" s="22">
        <f t="shared" si="29"/>
        <v>0.19199999999999998</v>
      </c>
      <c r="J188" s="22">
        <f t="shared" si="29"/>
        <v>0</v>
      </c>
      <c r="K188" s="22">
        <f t="shared" si="29"/>
        <v>0</v>
      </c>
      <c r="L188" s="9">
        <f>SUM(F188:K188)</f>
        <v>0.21199999999999997</v>
      </c>
      <c r="M188" s="6"/>
      <c r="N188" s="7"/>
      <c r="O188" s="6"/>
    </row>
    <row r="189" spans="1:15" ht="39.75" x14ac:dyDescent="0.3">
      <c r="A189" s="25">
        <v>1</v>
      </c>
      <c r="B189" s="26" t="s">
        <v>205</v>
      </c>
      <c r="C189" s="26" t="s">
        <v>206</v>
      </c>
      <c r="D189" s="27">
        <v>246</v>
      </c>
      <c r="E189" s="28">
        <v>0.02</v>
      </c>
      <c r="F189" s="28">
        <v>0</v>
      </c>
      <c r="G189" s="28">
        <v>0</v>
      </c>
      <c r="H189" s="28">
        <v>0.02</v>
      </c>
      <c r="I189" s="28">
        <v>0</v>
      </c>
      <c r="J189" s="28">
        <v>0</v>
      </c>
      <c r="K189" s="28">
        <v>0</v>
      </c>
      <c r="L189" s="38"/>
      <c r="M189" s="6"/>
      <c r="N189" s="7"/>
      <c r="O189" s="6"/>
    </row>
    <row r="190" spans="1:15" ht="52.5" x14ac:dyDescent="0.3">
      <c r="A190" s="25">
        <v>2</v>
      </c>
      <c r="B190" s="26" t="s">
        <v>205</v>
      </c>
      <c r="C190" s="26" t="s">
        <v>207</v>
      </c>
      <c r="D190" s="27">
        <v>1325</v>
      </c>
      <c r="E190" s="28">
        <v>0.11</v>
      </c>
      <c r="F190" s="28">
        <v>0</v>
      </c>
      <c r="G190" s="28">
        <v>0</v>
      </c>
      <c r="H190" s="28">
        <v>0</v>
      </c>
      <c r="I190" s="28">
        <v>0.11</v>
      </c>
      <c r="J190" s="28">
        <v>0</v>
      </c>
      <c r="K190" s="28">
        <v>0</v>
      </c>
      <c r="L190" s="38"/>
      <c r="M190" s="6"/>
      <c r="N190" s="7"/>
      <c r="O190" s="6"/>
    </row>
    <row r="191" spans="1:15" ht="39.75" x14ac:dyDescent="0.3">
      <c r="A191" s="25">
        <v>3</v>
      </c>
      <c r="B191" s="26" t="s">
        <v>205</v>
      </c>
      <c r="C191" s="26" t="s">
        <v>208</v>
      </c>
      <c r="D191" s="27">
        <v>463</v>
      </c>
      <c r="E191" s="28">
        <v>3.7999999999999999E-2</v>
      </c>
      <c r="F191" s="28">
        <v>0</v>
      </c>
      <c r="G191" s="28">
        <v>0</v>
      </c>
      <c r="H191" s="28">
        <v>0</v>
      </c>
      <c r="I191" s="28">
        <v>3.7999999999999999E-2</v>
      </c>
      <c r="J191" s="28">
        <v>0</v>
      </c>
      <c r="K191" s="28">
        <v>0</v>
      </c>
      <c r="L191" s="38"/>
      <c r="M191" s="6"/>
      <c r="N191" s="7"/>
      <c r="O191" s="6"/>
    </row>
    <row r="192" spans="1:15" ht="39.75" x14ac:dyDescent="0.3">
      <c r="A192" s="25">
        <v>4</v>
      </c>
      <c r="B192" s="26" t="s">
        <v>205</v>
      </c>
      <c r="C192" s="26" t="s">
        <v>209</v>
      </c>
      <c r="D192" s="27">
        <v>191</v>
      </c>
      <c r="E192" s="28">
        <v>1.6E-2</v>
      </c>
      <c r="F192" s="28">
        <v>0</v>
      </c>
      <c r="G192" s="28">
        <v>0</v>
      </c>
      <c r="H192" s="28">
        <v>0</v>
      </c>
      <c r="I192" s="28">
        <v>1.6E-2</v>
      </c>
      <c r="J192" s="28">
        <v>0</v>
      </c>
      <c r="K192" s="28">
        <v>0</v>
      </c>
      <c r="L192" s="38"/>
      <c r="M192" s="6"/>
      <c r="N192" s="7"/>
      <c r="O192" s="6"/>
    </row>
    <row r="193" spans="1:15" ht="39.75" x14ac:dyDescent="0.3">
      <c r="A193" s="25">
        <v>5</v>
      </c>
      <c r="B193" s="26" t="s">
        <v>205</v>
      </c>
      <c r="C193" s="26" t="s">
        <v>210</v>
      </c>
      <c r="D193" s="27">
        <v>340</v>
      </c>
      <c r="E193" s="28">
        <v>2.8000000000000001E-2</v>
      </c>
      <c r="F193" s="28">
        <v>0</v>
      </c>
      <c r="G193" s="28">
        <v>0</v>
      </c>
      <c r="H193" s="28">
        <v>0</v>
      </c>
      <c r="I193" s="28">
        <v>2.8000000000000001E-2</v>
      </c>
      <c r="J193" s="28">
        <v>0</v>
      </c>
      <c r="K193" s="28">
        <v>0</v>
      </c>
      <c r="L193" s="38"/>
      <c r="M193" s="6"/>
      <c r="N193" s="7"/>
      <c r="O193" s="6"/>
    </row>
    <row r="194" spans="1:15" x14ac:dyDescent="0.3">
      <c r="A194" s="55" t="s">
        <v>211</v>
      </c>
      <c r="B194" s="55"/>
      <c r="C194" s="55"/>
      <c r="D194" s="24">
        <f>SUM(D195:D200)</f>
        <v>1280</v>
      </c>
      <c r="E194" s="22">
        <f t="shared" si="25"/>
        <v>0.10400000000000001</v>
      </c>
      <c r="F194" s="22">
        <f t="shared" ref="F194:K194" si="30">SUM(F195:F200)</f>
        <v>2.1999999999999999E-2</v>
      </c>
      <c r="G194" s="22">
        <f t="shared" si="30"/>
        <v>0</v>
      </c>
      <c r="H194" s="22">
        <f t="shared" si="30"/>
        <v>3.4000000000000002E-2</v>
      </c>
      <c r="I194" s="22">
        <f t="shared" si="30"/>
        <v>8.9999999999999993E-3</v>
      </c>
      <c r="J194" s="22">
        <f t="shared" si="30"/>
        <v>3.9E-2</v>
      </c>
      <c r="K194" s="22">
        <f t="shared" si="30"/>
        <v>0</v>
      </c>
      <c r="L194" s="9">
        <f>SUM(F194:K194)</f>
        <v>0.10400000000000001</v>
      </c>
      <c r="M194" s="6"/>
      <c r="N194" s="7"/>
      <c r="O194" s="6"/>
    </row>
    <row r="195" spans="1:15" ht="39.75" x14ac:dyDescent="0.3">
      <c r="A195" s="25">
        <v>1</v>
      </c>
      <c r="B195" s="26" t="s">
        <v>212</v>
      </c>
      <c r="C195" s="26" t="s">
        <v>213</v>
      </c>
      <c r="D195" s="27">
        <v>271</v>
      </c>
      <c r="E195" s="28">
        <v>2.1999999999999999E-2</v>
      </c>
      <c r="F195" s="28">
        <v>2.1999999999999999E-2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38"/>
      <c r="M195" s="6"/>
      <c r="N195" s="7"/>
      <c r="O195" s="6"/>
    </row>
    <row r="196" spans="1:15" ht="52.5" x14ac:dyDescent="0.3">
      <c r="A196" s="25">
        <v>2</v>
      </c>
      <c r="B196" s="26" t="s">
        <v>212</v>
      </c>
      <c r="C196" s="26" t="s">
        <v>214</v>
      </c>
      <c r="D196" s="27">
        <v>414</v>
      </c>
      <c r="E196" s="28">
        <v>3.4000000000000002E-2</v>
      </c>
      <c r="F196" s="28">
        <v>0</v>
      </c>
      <c r="G196" s="28">
        <v>0</v>
      </c>
      <c r="H196" s="28">
        <v>3.4000000000000002E-2</v>
      </c>
      <c r="I196" s="28">
        <v>0</v>
      </c>
      <c r="J196" s="28">
        <v>0</v>
      </c>
      <c r="K196" s="28">
        <v>0</v>
      </c>
      <c r="L196" s="38"/>
      <c r="M196" s="6"/>
      <c r="N196" s="7"/>
      <c r="O196" s="6"/>
    </row>
    <row r="197" spans="1:15" ht="39.75" x14ac:dyDescent="0.3">
      <c r="A197" s="25">
        <v>3</v>
      </c>
      <c r="B197" s="26" t="s">
        <v>212</v>
      </c>
      <c r="C197" s="26" t="s">
        <v>215</v>
      </c>
      <c r="D197" s="27">
        <v>114</v>
      </c>
      <c r="E197" s="28">
        <v>8.9999999999999993E-3</v>
      </c>
      <c r="F197" s="28">
        <v>0</v>
      </c>
      <c r="G197" s="28">
        <v>0</v>
      </c>
      <c r="H197" s="28">
        <v>0</v>
      </c>
      <c r="I197" s="28">
        <v>8.9999999999999993E-3</v>
      </c>
      <c r="J197" s="28">
        <v>0</v>
      </c>
      <c r="K197" s="28">
        <v>0</v>
      </c>
      <c r="L197" s="38"/>
      <c r="M197" s="6"/>
      <c r="N197" s="7"/>
      <c r="O197" s="6"/>
    </row>
    <row r="198" spans="1:15" ht="52.5" x14ac:dyDescent="0.3">
      <c r="A198" s="25">
        <v>4</v>
      </c>
      <c r="B198" s="26" t="s">
        <v>212</v>
      </c>
      <c r="C198" s="26" t="s">
        <v>216</v>
      </c>
      <c r="D198" s="27">
        <v>247</v>
      </c>
      <c r="E198" s="28">
        <v>0.02</v>
      </c>
      <c r="F198" s="28">
        <v>0</v>
      </c>
      <c r="G198" s="28">
        <v>0</v>
      </c>
      <c r="H198" s="28">
        <v>0</v>
      </c>
      <c r="I198" s="28">
        <v>0</v>
      </c>
      <c r="J198" s="28">
        <v>0.02</v>
      </c>
      <c r="K198" s="28">
        <v>0</v>
      </c>
      <c r="L198" s="38"/>
      <c r="M198" s="6"/>
      <c r="N198" s="7"/>
      <c r="O198" s="6"/>
    </row>
    <row r="199" spans="1:15" ht="52.5" x14ac:dyDescent="0.3">
      <c r="A199" s="25">
        <v>5</v>
      </c>
      <c r="B199" s="26" t="s">
        <v>212</v>
      </c>
      <c r="C199" s="26" t="s">
        <v>217</v>
      </c>
      <c r="D199" s="27">
        <v>120</v>
      </c>
      <c r="E199" s="28">
        <v>0.01</v>
      </c>
      <c r="F199" s="28">
        <v>0</v>
      </c>
      <c r="G199" s="28">
        <v>0</v>
      </c>
      <c r="H199" s="28">
        <v>0</v>
      </c>
      <c r="I199" s="28">
        <v>0</v>
      </c>
      <c r="J199" s="28">
        <v>0.01</v>
      </c>
      <c r="K199" s="28">
        <v>0</v>
      </c>
      <c r="L199" s="38"/>
      <c r="M199" s="6"/>
      <c r="N199" s="7"/>
      <c r="O199" s="6"/>
    </row>
    <row r="200" spans="1:15" ht="52.5" x14ac:dyDescent="0.3">
      <c r="A200" s="25">
        <v>6</v>
      </c>
      <c r="B200" s="26" t="s">
        <v>212</v>
      </c>
      <c r="C200" s="26" t="s">
        <v>218</v>
      </c>
      <c r="D200" s="27">
        <v>114</v>
      </c>
      <c r="E200" s="28">
        <v>8.9999999999999993E-3</v>
      </c>
      <c r="F200" s="28">
        <v>0</v>
      </c>
      <c r="G200" s="28">
        <v>0</v>
      </c>
      <c r="H200" s="28">
        <v>0</v>
      </c>
      <c r="I200" s="28">
        <v>0</v>
      </c>
      <c r="J200" s="28">
        <v>8.9999999999999993E-3</v>
      </c>
      <c r="K200" s="28">
        <v>0</v>
      </c>
      <c r="L200" s="38"/>
      <c r="M200" s="6"/>
      <c r="N200" s="7"/>
      <c r="O200" s="6"/>
    </row>
    <row r="201" spans="1:15" x14ac:dyDescent="0.3">
      <c r="A201" s="55" t="s">
        <v>219</v>
      </c>
      <c r="B201" s="55"/>
      <c r="C201" s="55"/>
      <c r="D201" s="24">
        <f>SUM(D202:D207)</f>
        <v>1756</v>
      </c>
      <c r="E201" s="22">
        <f t="shared" si="25"/>
        <v>0.14499999999999999</v>
      </c>
      <c r="F201" s="22">
        <f t="shared" ref="F201:K201" si="31">SUM(F202:F207)</f>
        <v>2.9000000000000001E-2</v>
      </c>
      <c r="G201" s="22">
        <f t="shared" si="31"/>
        <v>0</v>
      </c>
      <c r="H201" s="22">
        <f t="shared" si="31"/>
        <v>3.1E-2</v>
      </c>
      <c r="I201" s="22">
        <f t="shared" si="31"/>
        <v>1.9E-2</v>
      </c>
      <c r="J201" s="22">
        <f t="shared" si="31"/>
        <v>4.3999999999999997E-2</v>
      </c>
      <c r="K201" s="22">
        <f t="shared" si="31"/>
        <v>2.1999999999999999E-2</v>
      </c>
      <c r="L201" s="9">
        <f>SUM(F201:K201)</f>
        <v>0.14499999999999999</v>
      </c>
      <c r="M201" s="6"/>
      <c r="N201" s="7"/>
      <c r="O201" s="6"/>
    </row>
    <row r="202" spans="1:15" ht="39.75" x14ac:dyDescent="0.3">
      <c r="A202" s="25">
        <v>1</v>
      </c>
      <c r="B202" s="26" t="s">
        <v>220</v>
      </c>
      <c r="C202" s="26" t="s">
        <v>221</v>
      </c>
      <c r="D202" s="27">
        <v>350</v>
      </c>
      <c r="E202" s="28">
        <v>2.9000000000000001E-2</v>
      </c>
      <c r="F202" s="28">
        <v>2.9000000000000001E-2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38"/>
      <c r="M202" s="6"/>
      <c r="N202" s="7"/>
      <c r="O202" s="6"/>
    </row>
    <row r="203" spans="1:15" ht="39.75" x14ac:dyDescent="0.3">
      <c r="A203" s="25">
        <v>2</v>
      </c>
      <c r="B203" s="26" t="s">
        <v>220</v>
      </c>
      <c r="C203" s="26" t="s">
        <v>222</v>
      </c>
      <c r="D203" s="27">
        <v>371</v>
      </c>
      <c r="E203" s="28">
        <v>3.1E-2</v>
      </c>
      <c r="F203" s="28">
        <v>0</v>
      </c>
      <c r="G203" s="28">
        <v>0</v>
      </c>
      <c r="H203" s="28">
        <f>E203</f>
        <v>3.1E-2</v>
      </c>
      <c r="I203" s="28">
        <v>0</v>
      </c>
      <c r="J203" s="28">
        <v>0</v>
      </c>
      <c r="K203" s="28">
        <v>0</v>
      </c>
      <c r="L203" s="38"/>
      <c r="M203" s="6"/>
      <c r="N203" s="7"/>
      <c r="O203" s="6"/>
    </row>
    <row r="204" spans="1:15" ht="52.5" x14ac:dyDescent="0.3">
      <c r="A204" s="25">
        <v>3</v>
      </c>
      <c r="B204" s="26" t="s">
        <v>220</v>
      </c>
      <c r="C204" s="26" t="s">
        <v>223</v>
      </c>
      <c r="D204" s="27">
        <v>228</v>
      </c>
      <c r="E204" s="28">
        <v>1.9E-2</v>
      </c>
      <c r="F204" s="28">
        <v>0</v>
      </c>
      <c r="G204" s="28">
        <v>0</v>
      </c>
      <c r="H204" s="28">
        <v>0</v>
      </c>
      <c r="I204" s="28">
        <v>1.9E-2</v>
      </c>
      <c r="J204" s="28">
        <v>0</v>
      </c>
      <c r="K204" s="28">
        <v>0</v>
      </c>
      <c r="L204" s="38"/>
      <c r="M204" s="6"/>
      <c r="N204" s="7"/>
      <c r="O204" s="6"/>
    </row>
    <row r="205" spans="1:15" ht="52.5" x14ac:dyDescent="0.3">
      <c r="A205" s="25">
        <v>4</v>
      </c>
      <c r="B205" s="26" t="s">
        <v>220</v>
      </c>
      <c r="C205" s="26" t="s">
        <v>224</v>
      </c>
      <c r="D205" s="27">
        <v>319</v>
      </c>
      <c r="E205" s="28">
        <v>2.5999999999999999E-2</v>
      </c>
      <c r="F205" s="28">
        <v>0</v>
      </c>
      <c r="G205" s="28">
        <v>0</v>
      </c>
      <c r="H205" s="28">
        <v>0</v>
      </c>
      <c r="I205" s="28">
        <v>0</v>
      </c>
      <c r="J205" s="28">
        <v>2.5999999999999999E-2</v>
      </c>
      <c r="K205" s="28">
        <v>0</v>
      </c>
      <c r="L205" s="38"/>
      <c r="M205" s="6"/>
      <c r="N205" s="7"/>
      <c r="O205" s="6"/>
    </row>
    <row r="206" spans="1:15" ht="65.25" x14ac:dyDescent="0.3">
      <c r="A206" s="25">
        <v>5</v>
      </c>
      <c r="B206" s="26" t="s">
        <v>220</v>
      </c>
      <c r="C206" s="26" t="s">
        <v>225</v>
      </c>
      <c r="D206" s="27">
        <v>221</v>
      </c>
      <c r="E206" s="28">
        <v>1.7999999999999999E-2</v>
      </c>
      <c r="F206" s="28">
        <v>0</v>
      </c>
      <c r="G206" s="28">
        <v>0</v>
      </c>
      <c r="H206" s="28">
        <v>0</v>
      </c>
      <c r="I206" s="28">
        <v>0</v>
      </c>
      <c r="J206" s="28">
        <v>1.7999999999999999E-2</v>
      </c>
      <c r="K206" s="28">
        <v>0</v>
      </c>
      <c r="L206" s="38"/>
      <c r="M206" s="6"/>
      <c r="N206" s="7"/>
      <c r="O206" s="6"/>
    </row>
    <row r="207" spans="1:15" ht="65.25" x14ac:dyDescent="0.3">
      <c r="A207" s="25">
        <v>6</v>
      </c>
      <c r="B207" s="26" t="s">
        <v>220</v>
      </c>
      <c r="C207" s="26" t="s">
        <v>226</v>
      </c>
      <c r="D207" s="27">
        <v>267</v>
      </c>
      <c r="E207" s="28">
        <v>2.1999999999999999E-2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2.1999999999999999E-2</v>
      </c>
      <c r="L207" s="38"/>
      <c r="M207" s="6"/>
      <c r="N207" s="7"/>
      <c r="O207" s="6"/>
    </row>
    <row r="208" spans="1:15" x14ac:dyDescent="0.3">
      <c r="A208" s="55" t="s">
        <v>227</v>
      </c>
      <c r="B208" s="55"/>
      <c r="C208" s="55"/>
      <c r="D208" s="24">
        <f>SUM(D209:D214)</f>
        <v>926</v>
      </c>
      <c r="E208" s="22">
        <f t="shared" ref="E208:E215" si="32">SUM(F208:K208)</f>
        <v>7.6999999999999999E-2</v>
      </c>
      <c r="F208" s="22">
        <f t="shared" ref="F208:K208" si="33">SUM(F209:F214)</f>
        <v>0</v>
      </c>
      <c r="G208" s="22">
        <f t="shared" si="33"/>
        <v>0</v>
      </c>
      <c r="H208" s="22">
        <f t="shared" si="33"/>
        <v>0</v>
      </c>
      <c r="I208" s="22">
        <f t="shared" si="33"/>
        <v>0</v>
      </c>
      <c r="J208" s="22">
        <f t="shared" si="33"/>
        <v>7.6999999999999999E-2</v>
      </c>
      <c r="K208" s="22">
        <f t="shared" si="33"/>
        <v>0</v>
      </c>
      <c r="L208" s="9">
        <f>SUM(F208:K208)</f>
        <v>7.6999999999999999E-2</v>
      </c>
      <c r="M208" s="6"/>
      <c r="N208" s="7"/>
      <c r="O208" s="6"/>
    </row>
    <row r="209" spans="1:15" ht="52.5" x14ac:dyDescent="0.3">
      <c r="A209" s="25">
        <v>1</v>
      </c>
      <c r="B209" s="26" t="s">
        <v>228</v>
      </c>
      <c r="C209" s="26" t="s">
        <v>229</v>
      </c>
      <c r="D209" s="27">
        <v>180</v>
      </c>
      <c r="E209" s="28">
        <v>1.4999999999999999E-2</v>
      </c>
      <c r="F209" s="28">
        <v>0</v>
      </c>
      <c r="G209" s="28">
        <v>0</v>
      </c>
      <c r="H209" s="28">
        <v>0</v>
      </c>
      <c r="I209" s="28">
        <v>0</v>
      </c>
      <c r="J209" s="28">
        <f t="shared" ref="J209:J214" si="34">E209</f>
        <v>1.4999999999999999E-2</v>
      </c>
      <c r="K209" s="28">
        <v>0</v>
      </c>
      <c r="L209" s="38"/>
      <c r="M209" s="6"/>
      <c r="N209" s="7"/>
      <c r="O209" s="6"/>
    </row>
    <row r="210" spans="1:15" ht="39.75" x14ac:dyDescent="0.3">
      <c r="A210" s="25">
        <v>2</v>
      </c>
      <c r="B210" s="26" t="s">
        <v>228</v>
      </c>
      <c r="C210" s="26" t="s">
        <v>230</v>
      </c>
      <c r="D210" s="27">
        <v>210</v>
      </c>
      <c r="E210" s="28">
        <v>1.7000000000000001E-2</v>
      </c>
      <c r="F210" s="28">
        <v>0</v>
      </c>
      <c r="G210" s="28">
        <v>0</v>
      </c>
      <c r="H210" s="28">
        <v>0</v>
      </c>
      <c r="I210" s="28">
        <v>0</v>
      </c>
      <c r="J210" s="28">
        <f t="shared" si="34"/>
        <v>1.7000000000000001E-2</v>
      </c>
      <c r="K210" s="28">
        <v>0</v>
      </c>
      <c r="L210" s="38"/>
      <c r="M210" s="6"/>
      <c r="N210" s="7"/>
      <c r="O210" s="6"/>
    </row>
    <row r="211" spans="1:15" ht="52.5" x14ac:dyDescent="0.3">
      <c r="A211" s="25">
        <v>3</v>
      </c>
      <c r="B211" s="26" t="s">
        <v>228</v>
      </c>
      <c r="C211" s="26" t="s">
        <v>231</v>
      </c>
      <c r="D211" s="27">
        <v>80</v>
      </c>
      <c r="E211" s="28">
        <v>7.0000000000000001E-3</v>
      </c>
      <c r="F211" s="28">
        <v>0</v>
      </c>
      <c r="G211" s="28">
        <v>0</v>
      </c>
      <c r="H211" s="28">
        <v>0</v>
      </c>
      <c r="I211" s="28">
        <v>0</v>
      </c>
      <c r="J211" s="28">
        <f t="shared" si="34"/>
        <v>7.0000000000000001E-3</v>
      </c>
      <c r="K211" s="28">
        <v>0</v>
      </c>
      <c r="L211" s="38"/>
      <c r="M211" s="6"/>
      <c r="N211" s="7"/>
      <c r="O211" s="6"/>
    </row>
    <row r="212" spans="1:15" ht="52.5" x14ac:dyDescent="0.3">
      <c r="A212" s="25">
        <v>4</v>
      </c>
      <c r="B212" s="26" t="s">
        <v>228</v>
      </c>
      <c r="C212" s="26" t="s">
        <v>232</v>
      </c>
      <c r="D212" s="27">
        <v>90</v>
      </c>
      <c r="E212" s="28">
        <v>7.0000000000000001E-3</v>
      </c>
      <c r="F212" s="28">
        <v>0</v>
      </c>
      <c r="G212" s="28">
        <v>0</v>
      </c>
      <c r="H212" s="28">
        <v>0</v>
      </c>
      <c r="I212" s="28">
        <v>0</v>
      </c>
      <c r="J212" s="28">
        <f t="shared" si="34"/>
        <v>7.0000000000000001E-3</v>
      </c>
      <c r="K212" s="28">
        <v>0</v>
      </c>
      <c r="L212" s="38"/>
      <c r="M212" s="6"/>
      <c r="N212" s="7"/>
      <c r="O212" s="6"/>
    </row>
    <row r="213" spans="1:15" ht="52.5" x14ac:dyDescent="0.3">
      <c r="A213" s="25">
        <v>5</v>
      </c>
      <c r="B213" s="26" t="s">
        <v>228</v>
      </c>
      <c r="C213" s="26" t="s">
        <v>233</v>
      </c>
      <c r="D213" s="27">
        <v>238</v>
      </c>
      <c r="E213" s="28">
        <v>0.02</v>
      </c>
      <c r="F213" s="28">
        <v>0</v>
      </c>
      <c r="G213" s="28">
        <v>0</v>
      </c>
      <c r="H213" s="28">
        <v>0</v>
      </c>
      <c r="I213" s="28">
        <v>0</v>
      </c>
      <c r="J213" s="28">
        <f t="shared" si="34"/>
        <v>0.02</v>
      </c>
      <c r="K213" s="28">
        <v>0</v>
      </c>
      <c r="L213" s="38"/>
      <c r="M213" s="6"/>
      <c r="N213" s="7"/>
      <c r="O213" s="6"/>
    </row>
    <row r="214" spans="1:15" ht="39.75" x14ac:dyDescent="0.3">
      <c r="A214" s="25">
        <v>6</v>
      </c>
      <c r="B214" s="26" t="s">
        <v>228</v>
      </c>
      <c r="C214" s="26" t="s">
        <v>234</v>
      </c>
      <c r="D214" s="27">
        <v>128</v>
      </c>
      <c r="E214" s="28">
        <v>1.0999999999999999E-2</v>
      </c>
      <c r="F214" s="28">
        <v>0</v>
      </c>
      <c r="G214" s="28">
        <v>0</v>
      </c>
      <c r="H214" s="28">
        <v>0</v>
      </c>
      <c r="I214" s="28">
        <v>0</v>
      </c>
      <c r="J214" s="28">
        <f t="shared" si="34"/>
        <v>1.0999999999999999E-2</v>
      </c>
      <c r="K214" s="28">
        <v>0</v>
      </c>
      <c r="L214" s="38"/>
      <c r="M214" s="6"/>
      <c r="N214" s="7"/>
      <c r="O214" s="6"/>
    </row>
    <row r="215" spans="1:15" x14ac:dyDescent="0.3">
      <c r="A215" s="55" t="s">
        <v>235</v>
      </c>
      <c r="B215" s="55"/>
      <c r="C215" s="55"/>
      <c r="D215" s="24">
        <f>SUM(D216:D220)</f>
        <v>643</v>
      </c>
      <c r="E215" s="22">
        <f t="shared" si="32"/>
        <v>5.2999999999999999E-2</v>
      </c>
      <c r="F215" s="22">
        <f t="shared" ref="F215:K215" si="35">SUM(F216:F220)</f>
        <v>4.0000000000000001E-3</v>
      </c>
      <c r="G215" s="22">
        <f t="shared" si="35"/>
        <v>0</v>
      </c>
      <c r="H215" s="22">
        <f t="shared" si="35"/>
        <v>0</v>
      </c>
      <c r="I215" s="22">
        <f t="shared" si="35"/>
        <v>4.0000000000000001E-3</v>
      </c>
      <c r="J215" s="22">
        <f t="shared" si="35"/>
        <v>4.4999999999999998E-2</v>
      </c>
      <c r="K215" s="22">
        <f t="shared" si="35"/>
        <v>0</v>
      </c>
      <c r="L215" s="9">
        <f>SUM(F215:K215)</f>
        <v>5.2999999999999999E-2</v>
      </c>
      <c r="M215" s="6"/>
      <c r="N215" s="7"/>
      <c r="O215" s="6"/>
    </row>
    <row r="216" spans="1:15" ht="39.75" x14ac:dyDescent="0.3">
      <c r="A216" s="25">
        <v>1</v>
      </c>
      <c r="B216" s="26" t="s">
        <v>236</v>
      </c>
      <c r="C216" s="26" t="s">
        <v>237</v>
      </c>
      <c r="D216" s="27">
        <v>50</v>
      </c>
      <c r="E216" s="28">
        <v>4.0000000000000001E-3</v>
      </c>
      <c r="F216" s="28">
        <v>4.0000000000000001E-3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38"/>
      <c r="M216" s="6"/>
      <c r="N216" s="7"/>
      <c r="O216" s="6"/>
    </row>
    <row r="217" spans="1:15" ht="52.5" x14ac:dyDescent="0.3">
      <c r="A217" s="25">
        <v>2</v>
      </c>
      <c r="B217" s="26" t="s">
        <v>236</v>
      </c>
      <c r="C217" s="26" t="s">
        <v>238</v>
      </c>
      <c r="D217" s="27">
        <v>43</v>
      </c>
      <c r="E217" s="28">
        <v>4.0000000000000001E-3</v>
      </c>
      <c r="F217" s="28">
        <v>0</v>
      </c>
      <c r="G217" s="28">
        <v>0</v>
      </c>
      <c r="H217" s="28">
        <v>0</v>
      </c>
      <c r="I217" s="28">
        <v>4.0000000000000001E-3</v>
      </c>
      <c r="J217" s="28">
        <v>0</v>
      </c>
      <c r="K217" s="28">
        <v>0</v>
      </c>
      <c r="L217" s="38"/>
      <c r="M217" s="6"/>
      <c r="N217" s="7"/>
      <c r="O217" s="6"/>
    </row>
    <row r="218" spans="1:15" ht="39.75" x14ac:dyDescent="0.3">
      <c r="A218" s="25">
        <v>3</v>
      </c>
      <c r="B218" s="26" t="s">
        <v>236</v>
      </c>
      <c r="C218" s="26" t="s">
        <v>239</v>
      </c>
      <c r="D218" s="27">
        <v>100</v>
      </c>
      <c r="E218" s="28">
        <v>8.0000000000000002E-3</v>
      </c>
      <c r="F218" s="28">
        <v>0</v>
      </c>
      <c r="G218" s="28">
        <v>0</v>
      </c>
      <c r="H218" s="28">
        <v>0</v>
      </c>
      <c r="I218" s="28">
        <v>0</v>
      </c>
      <c r="J218" s="28">
        <v>8.0000000000000002E-3</v>
      </c>
      <c r="K218" s="28">
        <v>0</v>
      </c>
      <c r="L218" s="38"/>
      <c r="M218" s="6"/>
      <c r="N218" s="7"/>
      <c r="O218" s="6"/>
    </row>
    <row r="219" spans="1:15" ht="52.5" x14ac:dyDescent="0.3">
      <c r="A219" s="25">
        <v>4</v>
      </c>
      <c r="B219" s="26" t="s">
        <v>236</v>
      </c>
      <c r="C219" s="26" t="s">
        <v>240</v>
      </c>
      <c r="D219" s="27">
        <v>180</v>
      </c>
      <c r="E219" s="28">
        <v>1.4999999999999999E-2</v>
      </c>
      <c r="F219" s="28">
        <v>0</v>
      </c>
      <c r="G219" s="28">
        <v>0</v>
      </c>
      <c r="H219" s="28">
        <v>0</v>
      </c>
      <c r="I219" s="28">
        <v>0</v>
      </c>
      <c r="J219" s="28">
        <v>1.4999999999999999E-2</v>
      </c>
      <c r="K219" s="28">
        <v>0</v>
      </c>
      <c r="L219" s="38"/>
      <c r="M219" s="6"/>
      <c r="N219" s="7"/>
      <c r="O219" s="6"/>
    </row>
    <row r="220" spans="1:15" ht="52.5" x14ac:dyDescent="0.3">
      <c r="A220" s="25">
        <v>5</v>
      </c>
      <c r="B220" s="26" t="s">
        <v>236</v>
      </c>
      <c r="C220" s="26" t="s">
        <v>241</v>
      </c>
      <c r="D220" s="27">
        <v>270</v>
      </c>
      <c r="E220" s="28">
        <v>2.1999999999999999E-2</v>
      </c>
      <c r="F220" s="28">
        <v>0</v>
      </c>
      <c r="G220" s="28">
        <v>0</v>
      </c>
      <c r="H220" s="28">
        <v>0</v>
      </c>
      <c r="I220" s="28">
        <v>0</v>
      </c>
      <c r="J220" s="28">
        <v>2.1999999999999999E-2</v>
      </c>
      <c r="K220" s="28">
        <v>0</v>
      </c>
      <c r="L220" s="38"/>
      <c r="M220" s="6"/>
      <c r="N220" s="7"/>
      <c r="O220" s="6"/>
    </row>
    <row r="221" spans="1:15" x14ac:dyDescent="0.3">
      <c r="A221" s="55" t="s">
        <v>242</v>
      </c>
      <c r="B221" s="55"/>
      <c r="C221" s="55"/>
      <c r="D221" s="23">
        <f>SUM(D222:D238)</f>
        <v>11651</v>
      </c>
      <c r="E221" s="22">
        <f>E222+E223+E224+E225+E226+E227+E228+E229+E230+E231+E232+E233+E234+E235+E236+E237+E238</f>
        <v>0.96200000000000008</v>
      </c>
      <c r="F221" s="22">
        <f t="shared" ref="F221:K221" si="36">SUM(F222:F238)</f>
        <v>0</v>
      </c>
      <c r="G221" s="22">
        <f t="shared" si="36"/>
        <v>0.246</v>
      </c>
      <c r="H221" s="22">
        <f t="shared" si="36"/>
        <v>9.8000000000000004E-2</v>
      </c>
      <c r="I221" s="22">
        <f t="shared" si="36"/>
        <v>7.8E-2</v>
      </c>
      <c r="J221" s="22">
        <f t="shared" si="36"/>
        <v>0.50800000000000001</v>
      </c>
      <c r="K221" s="22">
        <f t="shared" si="36"/>
        <v>3.2000000000000001E-2</v>
      </c>
      <c r="L221" s="9">
        <f>SUM(F221:K221)</f>
        <v>0.96199999999999997</v>
      </c>
      <c r="M221" s="6"/>
      <c r="N221" s="7"/>
      <c r="O221" s="6"/>
    </row>
    <row r="222" spans="1:15" ht="41.25" customHeight="1" x14ac:dyDescent="0.3">
      <c r="A222" s="25">
        <v>1</v>
      </c>
      <c r="B222" s="26" t="s">
        <v>243</v>
      </c>
      <c r="C222" s="26" t="s">
        <v>244</v>
      </c>
      <c r="D222" s="27">
        <v>2975</v>
      </c>
      <c r="E222" s="28">
        <v>0.246</v>
      </c>
      <c r="F222" s="28">
        <v>0</v>
      </c>
      <c r="G222" s="28">
        <v>0.246</v>
      </c>
      <c r="H222" s="28">
        <v>0</v>
      </c>
      <c r="I222" s="28">
        <v>0</v>
      </c>
      <c r="J222" s="28">
        <v>0</v>
      </c>
      <c r="K222" s="28">
        <v>0</v>
      </c>
      <c r="L222" s="38"/>
      <c r="M222" s="6"/>
      <c r="N222" s="7"/>
      <c r="O222" s="6"/>
    </row>
    <row r="223" spans="1:15" ht="41.25" customHeight="1" x14ac:dyDescent="0.3">
      <c r="A223" s="25">
        <v>2</v>
      </c>
      <c r="B223" s="26" t="s">
        <v>243</v>
      </c>
      <c r="C223" s="26" t="s">
        <v>245</v>
      </c>
      <c r="D223" s="27">
        <v>466</v>
      </c>
      <c r="E223" s="28">
        <v>3.9E-2</v>
      </c>
      <c r="F223" s="28">
        <v>0</v>
      </c>
      <c r="G223" s="28">
        <v>0</v>
      </c>
      <c r="H223" s="28">
        <f>E223</f>
        <v>3.9E-2</v>
      </c>
      <c r="I223" s="28">
        <v>0</v>
      </c>
      <c r="J223" s="28">
        <v>0</v>
      </c>
      <c r="K223" s="28">
        <v>0</v>
      </c>
      <c r="L223" s="38"/>
      <c r="M223" s="6"/>
      <c r="N223" s="7"/>
      <c r="O223" s="6"/>
    </row>
    <row r="224" spans="1:15" ht="41.25" customHeight="1" x14ac:dyDescent="0.3">
      <c r="A224" s="25">
        <v>3</v>
      </c>
      <c r="B224" s="26" t="s">
        <v>243</v>
      </c>
      <c r="C224" s="26" t="s">
        <v>246</v>
      </c>
      <c r="D224" s="27">
        <v>256</v>
      </c>
      <c r="E224" s="28">
        <v>2.1000000000000001E-2</v>
      </c>
      <c r="F224" s="28">
        <v>0</v>
      </c>
      <c r="G224" s="28">
        <v>0</v>
      </c>
      <c r="H224" s="28">
        <f>E224</f>
        <v>2.1000000000000001E-2</v>
      </c>
      <c r="I224" s="28">
        <v>0</v>
      </c>
      <c r="J224" s="28">
        <v>0</v>
      </c>
      <c r="K224" s="28">
        <v>0</v>
      </c>
      <c r="L224" s="38"/>
      <c r="M224" s="6"/>
      <c r="N224" s="7"/>
      <c r="O224" s="6"/>
    </row>
    <row r="225" spans="1:15" ht="41.25" customHeight="1" x14ac:dyDescent="0.3">
      <c r="A225" s="25">
        <v>4</v>
      </c>
      <c r="B225" s="26" t="s">
        <v>243</v>
      </c>
      <c r="C225" s="26" t="s">
        <v>247</v>
      </c>
      <c r="D225" s="27">
        <v>456</v>
      </c>
      <c r="E225" s="28">
        <v>3.7999999999999999E-2</v>
      </c>
      <c r="F225" s="28">
        <v>0</v>
      </c>
      <c r="G225" s="28">
        <v>0</v>
      </c>
      <c r="H225" s="28">
        <v>3.7999999999999999E-2</v>
      </c>
      <c r="I225" s="28">
        <v>0</v>
      </c>
      <c r="J225" s="28">
        <v>0</v>
      </c>
      <c r="K225" s="28">
        <v>0</v>
      </c>
      <c r="L225" s="38"/>
      <c r="M225" s="6"/>
      <c r="N225" s="7"/>
      <c r="O225" s="6"/>
    </row>
    <row r="226" spans="1:15" ht="41.25" customHeight="1" x14ac:dyDescent="0.3">
      <c r="A226" s="25">
        <v>5</v>
      </c>
      <c r="B226" s="26" t="s">
        <v>243</v>
      </c>
      <c r="C226" s="26" t="s">
        <v>248</v>
      </c>
      <c r="D226" s="27">
        <v>500</v>
      </c>
      <c r="E226" s="28">
        <v>4.1000000000000002E-2</v>
      </c>
      <c r="F226" s="28">
        <v>0</v>
      </c>
      <c r="G226" s="28">
        <v>0</v>
      </c>
      <c r="H226" s="28">
        <v>0</v>
      </c>
      <c r="I226" s="28">
        <v>4.1000000000000002E-2</v>
      </c>
      <c r="J226" s="28">
        <v>0</v>
      </c>
      <c r="K226" s="28">
        <v>0</v>
      </c>
      <c r="L226" s="38"/>
      <c r="M226" s="6"/>
      <c r="N226" s="7"/>
      <c r="O226" s="6"/>
    </row>
    <row r="227" spans="1:15" ht="41.25" customHeight="1" x14ac:dyDescent="0.3">
      <c r="A227" s="25">
        <v>6</v>
      </c>
      <c r="B227" s="26" t="s">
        <v>243</v>
      </c>
      <c r="C227" s="26" t="s">
        <v>249</v>
      </c>
      <c r="D227" s="27">
        <v>450</v>
      </c>
      <c r="E227" s="28">
        <v>3.6999999999999998E-2</v>
      </c>
      <c r="F227" s="28">
        <v>0</v>
      </c>
      <c r="G227" s="28">
        <v>0</v>
      </c>
      <c r="H227" s="28">
        <v>0</v>
      </c>
      <c r="I227" s="28">
        <v>3.6999999999999998E-2</v>
      </c>
      <c r="J227" s="28">
        <v>0</v>
      </c>
      <c r="K227" s="28">
        <v>0</v>
      </c>
      <c r="L227" s="38"/>
      <c r="M227" s="6"/>
      <c r="N227" s="7"/>
      <c r="O227" s="6"/>
    </row>
    <row r="228" spans="1:15" ht="41.25" customHeight="1" x14ac:dyDescent="0.3">
      <c r="A228" s="25">
        <v>7</v>
      </c>
      <c r="B228" s="26" t="s">
        <v>243</v>
      </c>
      <c r="C228" s="26" t="s">
        <v>250</v>
      </c>
      <c r="D228" s="27">
        <v>550</v>
      </c>
      <c r="E228" s="28">
        <v>4.4999999999999998E-2</v>
      </c>
      <c r="F228" s="28">
        <v>0</v>
      </c>
      <c r="G228" s="28">
        <v>0</v>
      </c>
      <c r="H228" s="28">
        <v>0</v>
      </c>
      <c r="I228" s="28">
        <v>0</v>
      </c>
      <c r="J228" s="28">
        <f t="shared" ref="J228:J236" si="37">E228</f>
        <v>4.4999999999999998E-2</v>
      </c>
      <c r="K228" s="28">
        <v>0</v>
      </c>
      <c r="L228" s="38"/>
      <c r="M228" s="6"/>
      <c r="N228" s="7"/>
      <c r="O228" s="6"/>
    </row>
    <row r="229" spans="1:15" ht="41.25" customHeight="1" x14ac:dyDescent="0.3">
      <c r="A229" s="25">
        <v>8</v>
      </c>
      <c r="B229" s="26" t="s">
        <v>243</v>
      </c>
      <c r="C229" s="26" t="s">
        <v>251</v>
      </c>
      <c r="D229" s="27">
        <v>519</v>
      </c>
      <c r="E229" s="28">
        <v>4.2999999999999997E-2</v>
      </c>
      <c r="F229" s="28">
        <v>0</v>
      </c>
      <c r="G229" s="28">
        <v>0</v>
      </c>
      <c r="H229" s="28">
        <v>0</v>
      </c>
      <c r="I229" s="28">
        <v>0</v>
      </c>
      <c r="J229" s="28">
        <f t="shared" si="37"/>
        <v>4.2999999999999997E-2</v>
      </c>
      <c r="K229" s="28">
        <v>0</v>
      </c>
      <c r="L229" s="38"/>
      <c r="M229" s="6"/>
      <c r="N229" s="7"/>
      <c r="O229" s="6"/>
    </row>
    <row r="230" spans="1:15" ht="41.25" customHeight="1" x14ac:dyDescent="0.3">
      <c r="A230" s="25">
        <v>9</v>
      </c>
      <c r="B230" s="26" t="s">
        <v>243</v>
      </c>
      <c r="C230" s="26" t="s">
        <v>252</v>
      </c>
      <c r="D230" s="27">
        <v>550</v>
      </c>
      <c r="E230" s="28">
        <v>4.4999999999999998E-2</v>
      </c>
      <c r="F230" s="28">
        <v>0</v>
      </c>
      <c r="G230" s="28">
        <v>0</v>
      </c>
      <c r="H230" s="28">
        <v>0</v>
      </c>
      <c r="I230" s="28">
        <v>0</v>
      </c>
      <c r="J230" s="28">
        <f t="shared" si="37"/>
        <v>4.4999999999999998E-2</v>
      </c>
      <c r="K230" s="28">
        <v>0</v>
      </c>
      <c r="L230" s="38"/>
      <c r="M230" s="6"/>
      <c r="N230" s="7"/>
      <c r="O230" s="6"/>
    </row>
    <row r="231" spans="1:15" ht="41.25" customHeight="1" x14ac:dyDescent="0.3">
      <c r="A231" s="25">
        <v>10</v>
      </c>
      <c r="B231" s="26" t="s">
        <v>243</v>
      </c>
      <c r="C231" s="26" t="s">
        <v>253</v>
      </c>
      <c r="D231" s="27">
        <v>500</v>
      </c>
      <c r="E231" s="28">
        <v>4.1000000000000002E-2</v>
      </c>
      <c r="F231" s="28">
        <v>0</v>
      </c>
      <c r="G231" s="28">
        <v>0</v>
      </c>
      <c r="H231" s="28">
        <v>0</v>
      </c>
      <c r="I231" s="28">
        <v>0</v>
      </c>
      <c r="J231" s="28">
        <f t="shared" si="37"/>
        <v>4.1000000000000002E-2</v>
      </c>
      <c r="K231" s="28">
        <v>0</v>
      </c>
      <c r="L231" s="38"/>
      <c r="M231" s="6"/>
      <c r="N231" s="7"/>
      <c r="O231" s="6"/>
    </row>
    <row r="232" spans="1:15" ht="41.25" customHeight="1" x14ac:dyDescent="0.3">
      <c r="A232" s="25">
        <v>11</v>
      </c>
      <c r="B232" s="26" t="s">
        <v>243</v>
      </c>
      <c r="C232" s="26" t="s">
        <v>254</v>
      </c>
      <c r="D232" s="27">
        <v>500</v>
      </c>
      <c r="E232" s="28">
        <v>4.1000000000000002E-2</v>
      </c>
      <c r="F232" s="28">
        <v>0</v>
      </c>
      <c r="G232" s="28">
        <v>0</v>
      </c>
      <c r="H232" s="28">
        <v>0</v>
      </c>
      <c r="I232" s="28">
        <v>0</v>
      </c>
      <c r="J232" s="28">
        <f t="shared" si="37"/>
        <v>4.1000000000000002E-2</v>
      </c>
      <c r="K232" s="28">
        <v>0</v>
      </c>
      <c r="L232" s="38"/>
      <c r="M232" s="6"/>
      <c r="N232" s="7"/>
      <c r="O232" s="6"/>
    </row>
    <row r="233" spans="1:15" ht="41.25" customHeight="1" x14ac:dyDescent="0.3">
      <c r="A233" s="25">
        <v>12</v>
      </c>
      <c r="B233" s="26" t="s">
        <v>243</v>
      </c>
      <c r="C233" s="26" t="s">
        <v>255</v>
      </c>
      <c r="D233" s="27">
        <v>350</v>
      </c>
      <c r="E233" s="28">
        <v>2.9000000000000001E-2</v>
      </c>
      <c r="F233" s="28">
        <v>0</v>
      </c>
      <c r="G233" s="28">
        <v>0</v>
      </c>
      <c r="H233" s="28">
        <v>0</v>
      </c>
      <c r="I233" s="28">
        <v>0</v>
      </c>
      <c r="J233" s="28">
        <f t="shared" si="37"/>
        <v>2.9000000000000001E-2</v>
      </c>
      <c r="K233" s="28">
        <v>0</v>
      </c>
      <c r="L233" s="38"/>
      <c r="M233" s="6"/>
      <c r="N233" s="7"/>
      <c r="O233" s="6"/>
    </row>
    <row r="234" spans="1:15" ht="41.25" customHeight="1" x14ac:dyDescent="0.3">
      <c r="A234" s="25">
        <v>13</v>
      </c>
      <c r="B234" s="26" t="s">
        <v>243</v>
      </c>
      <c r="C234" s="26" t="s">
        <v>256</v>
      </c>
      <c r="D234" s="27">
        <v>350</v>
      </c>
      <c r="E234" s="28">
        <v>2.9000000000000001E-2</v>
      </c>
      <c r="F234" s="28">
        <v>0</v>
      </c>
      <c r="G234" s="28">
        <v>0</v>
      </c>
      <c r="H234" s="28">
        <v>0</v>
      </c>
      <c r="I234" s="28">
        <v>0</v>
      </c>
      <c r="J234" s="28">
        <f t="shared" si="37"/>
        <v>2.9000000000000001E-2</v>
      </c>
      <c r="K234" s="28">
        <v>0</v>
      </c>
      <c r="L234" s="38"/>
      <c r="M234" s="6"/>
      <c r="N234" s="7"/>
      <c r="O234" s="6"/>
    </row>
    <row r="235" spans="1:15" ht="41.25" customHeight="1" x14ac:dyDescent="0.3">
      <c r="A235" s="25">
        <v>14</v>
      </c>
      <c r="B235" s="26" t="s">
        <v>243</v>
      </c>
      <c r="C235" s="26" t="s">
        <v>257</v>
      </c>
      <c r="D235" s="27">
        <v>1759</v>
      </c>
      <c r="E235" s="28">
        <v>0.14499999999999999</v>
      </c>
      <c r="F235" s="28">
        <v>0</v>
      </c>
      <c r="G235" s="28">
        <v>0</v>
      </c>
      <c r="H235" s="28">
        <v>0</v>
      </c>
      <c r="I235" s="28">
        <v>0</v>
      </c>
      <c r="J235" s="28">
        <f t="shared" si="37"/>
        <v>0.14499999999999999</v>
      </c>
      <c r="K235" s="28">
        <v>0</v>
      </c>
      <c r="L235" s="38"/>
      <c r="M235" s="6"/>
      <c r="N235" s="7"/>
      <c r="O235" s="6"/>
    </row>
    <row r="236" spans="1:15" ht="41.25" customHeight="1" x14ac:dyDescent="0.3">
      <c r="A236" s="25">
        <v>15</v>
      </c>
      <c r="B236" s="26" t="s">
        <v>243</v>
      </c>
      <c r="C236" s="26" t="s">
        <v>258</v>
      </c>
      <c r="D236" s="27">
        <v>1090</v>
      </c>
      <c r="E236" s="28">
        <v>0.09</v>
      </c>
      <c r="F236" s="28">
        <v>0</v>
      </c>
      <c r="G236" s="28">
        <v>0</v>
      </c>
      <c r="H236" s="28">
        <v>0</v>
      </c>
      <c r="I236" s="28">
        <v>0</v>
      </c>
      <c r="J236" s="28">
        <f t="shared" si="37"/>
        <v>0.09</v>
      </c>
      <c r="K236" s="28">
        <v>0</v>
      </c>
      <c r="L236" s="38"/>
      <c r="M236" s="6"/>
      <c r="N236" s="7"/>
      <c r="O236" s="6"/>
    </row>
    <row r="237" spans="1:15" ht="41.25" customHeight="1" x14ac:dyDescent="0.3">
      <c r="A237" s="25">
        <v>16</v>
      </c>
      <c r="B237" s="26" t="s">
        <v>243</v>
      </c>
      <c r="C237" s="26" t="s">
        <v>259</v>
      </c>
      <c r="D237" s="27">
        <v>190</v>
      </c>
      <c r="E237" s="28">
        <v>1.6E-2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f>E237</f>
        <v>1.6E-2</v>
      </c>
      <c r="L237" s="38"/>
      <c r="M237" s="6"/>
      <c r="N237" s="7"/>
      <c r="O237" s="6"/>
    </row>
    <row r="238" spans="1:15" ht="41.25" customHeight="1" x14ac:dyDescent="0.3">
      <c r="A238" s="25">
        <v>17</v>
      </c>
      <c r="B238" s="26" t="s">
        <v>243</v>
      </c>
      <c r="C238" s="26" t="s">
        <v>260</v>
      </c>
      <c r="D238" s="27">
        <v>190</v>
      </c>
      <c r="E238" s="28">
        <v>1.6E-2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f>E238</f>
        <v>1.6E-2</v>
      </c>
      <c r="L238" s="38"/>
      <c r="M238" s="6"/>
      <c r="N238" s="7"/>
      <c r="O238" s="6"/>
    </row>
    <row r="239" spans="1:15" ht="32.25" customHeight="1" x14ac:dyDescent="0.3">
      <c r="A239" s="54" t="s">
        <v>261</v>
      </c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8"/>
      <c r="M239" s="6"/>
      <c r="N239" s="7"/>
      <c r="O239" s="6"/>
    </row>
    <row r="240" spans="1:15" x14ac:dyDescent="0.3">
      <c r="A240" s="55" t="s">
        <v>16</v>
      </c>
      <c r="B240" s="55"/>
      <c r="C240" s="55"/>
      <c r="D240" s="21" t="s">
        <v>17</v>
      </c>
      <c r="E240" s="21" t="s">
        <v>17</v>
      </c>
      <c r="F240" s="22">
        <v>97.8</v>
      </c>
      <c r="G240" s="22">
        <v>98</v>
      </c>
      <c r="H240" s="22">
        <v>98.4</v>
      </c>
      <c r="I240" s="22">
        <v>98.8</v>
      </c>
      <c r="J240" s="22">
        <v>99.2</v>
      </c>
      <c r="K240" s="22">
        <v>99.6</v>
      </c>
      <c r="L240" s="39"/>
      <c r="M240" s="6"/>
      <c r="N240" s="7"/>
      <c r="O240" s="6"/>
    </row>
    <row r="241" spans="1:15 1026:1026" x14ac:dyDescent="0.3">
      <c r="A241" s="56" t="s">
        <v>18</v>
      </c>
      <c r="B241" s="56"/>
      <c r="C241" s="56"/>
      <c r="D241" s="23">
        <f>D242</f>
        <v>88034</v>
      </c>
      <c r="E241" s="22">
        <f>E242</f>
        <v>10.170999999999999</v>
      </c>
      <c r="F241" s="22">
        <v>89.861999999999995</v>
      </c>
      <c r="G241" s="22">
        <f>F241+G242</f>
        <v>90.205999999999989</v>
      </c>
      <c r="H241" s="22">
        <f>G241+H242</f>
        <v>92.24</v>
      </c>
      <c r="I241" s="22">
        <f>H241+I242</f>
        <v>96.584999999999994</v>
      </c>
      <c r="J241" s="22">
        <f>I241+J242</f>
        <v>99.641999999999996</v>
      </c>
      <c r="K241" s="22">
        <f>J241+K242</f>
        <v>99.950999999999993</v>
      </c>
      <c r="L241" s="39"/>
      <c r="M241" s="6"/>
      <c r="N241" s="7"/>
      <c r="O241" s="6"/>
      <c r="AML241" s="11"/>
    </row>
    <row r="242" spans="1:15 1026:1026" x14ac:dyDescent="0.3">
      <c r="A242" s="55" t="s">
        <v>19</v>
      </c>
      <c r="B242" s="55"/>
      <c r="C242" s="55"/>
      <c r="D242" s="23">
        <f>SUM(D243,D246,D253,D257,D262,D272,D281,D287,D289,D291,D295,D304,D308,D316,D321,D335,D346,D352,D355,D362,D366,D373,D394,D398,D410,D415,D421,D428,D435,D442,D448)</f>
        <v>88034</v>
      </c>
      <c r="E242" s="22">
        <f>SUM(F242:K242)</f>
        <v>10.170999999999999</v>
      </c>
      <c r="F242" s="22">
        <f t="shared" ref="F242:K242" si="38">SUM(F243,F246,F253,F257,F262,F272,F281,F287,F289,F291,F295,F304,F308,F316,F321,F335,F346,F352,F355,F362,F366,F373,F394,F398,F410,F415,F421,F428,F435,F442,F448)</f>
        <v>8.2000000000000003E-2</v>
      </c>
      <c r="G242" s="22">
        <f t="shared" si="38"/>
        <v>0.34399999999999997</v>
      </c>
      <c r="H242" s="22">
        <f t="shared" si="38"/>
        <v>2.0340000000000003</v>
      </c>
      <c r="I242" s="22">
        <f t="shared" si="38"/>
        <v>4.3449999999999989</v>
      </c>
      <c r="J242" s="22">
        <f t="shared" si="38"/>
        <v>3.0570000000000004</v>
      </c>
      <c r="K242" s="22">
        <f t="shared" si="38"/>
        <v>0.309</v>
      </c>
      <c r="L242" s="42"/>
      <c r="M242" s="6"/>
      <c r="N242" s="7"/>
      <c r="O242" s="6"/>
      <c r="AML242" s="11">
        <f>SUM(F242:AMK242)</f>
        <v>10.170999999999999</v>
      </c>
    </row>
    <row r="243" spans="1:15 1026:1026" x14ac:dyDescent="0.3">
      <c r="A243" s="55" t="s">
        <v>20</v>
      </c>
      <c r="B243" s="55"/>
      <c r="C243" s="55"/>
      <c r="D243" s="23">
        <v>0</v>
      </c>
      <c r="E243" s="22">
        <f t="shared" ref="E243:E305" si="39">SUM(F243:K243)</f>
        <v>0</v>
      </c>
      <c r="F243" s="22">
        <f t="shared" ref="F243:K243" si="40">SUM(F244:F245)</f>
        <v>0</v>
      </c>
      <c r="G243" s="22">
        <f t="shared" si="40"/>
        <v>0</v>
      </c>
      <c r="H243" s="22">
        <f t="shared" si="40"/>
        <v>0</v>
      </c>
      <c r="I243" s="22">
        <f t="shared" si="40"/>
        <v>0</v>
      </c>
      <c r="J243" s="22">
        <f t="shared" si="40"/>
        <v>0</v>
      </c>
      <c r="K243" s="22">
        <f t="shared" si="40"/>
        <v>0</v>
      </c>
      <c r="L243" s="38"/>
      <c r="M243" s="6"/>
      <c r="N243" s="7"/>
      <c r="O243" s="6"/>
    </row>
    <row r="244" spans="1:15 1026:1026" ht="39.75" x14ac:dyDescent="0.3">
      <c r="A244" s="25">
        <v>1</v>
      </c>
      <c r="B244" s="26" t="s">
        <v>21</v>
      </c>
      <c r="C244" s="26" t="s">
        <v>22</v>
      </c>
      <c r="D244" s="44">
        <v>0</v>
      </c>
      <c r="E244" s="28">
        <f t="shared" si="39"/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38"/>
      <c r="M244" s="6"/>
      <c r="N244" s="7"/>
      <c r="O244" s="6"/>
    </row>
    <row r="245" spans="1:15 1026:1026" ht="52.5" x14ac:dyDescent="0.3">
      <c r="A245" s="25">
        <v>2</v>
      </c>
      <c r="B245" s="26" t="s">
        <v>21</v>
      </c>
      <c r="C245" s="26" t="s">
        <v>271</v>
      </c>
      <c r="D245" s="44">
        <v>0</v>
      </c>
      <c r="E245" s="28">
        <f t="shared" si="39"/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38"/>
      <c r="M245" s="6"/>
      <c r="N245" s="7"/>
      <c r="O245" s="6"/>
    </row>
    <row r="246" spans="1:15 1026:1026" x14ac:dyDescent="0.3">
      <c r="A246" s="55" t="s">
        <v>23</v>
      </c>
      <c r="B246" s="55"/>
      <c r="C246" s="55"/>
      <c r="D246" s="23">
        <f>SUM(D247:D252)</f>
        <v>0</v>
      </c>
      <c r="E246" s="22">
        <f t="shared" si="39"/>
        <v>0</v>
      </c>
      <c r="F246" s="22">
        <f t="shared" ref="F246:K246" si="41">SUM(F247:F252)</f>
        <v>0</v>
      </c>
      <c r="G246" s="22">
        <f t="shared" si="41"/>
        <v>0</v>
      </c>
      <c r="H246" s="22">
        <f t="shared" si="41"/>
        <v>0</v>
      </c>
      <c r="I246" s="22">
        <f t="shared" si="41"/>
        <v>0</v>
      </c>
      <c r="J246" s="22">
        <f t="shared" si="41"/>
        <v>0</v>
      </c>
      <c r="K246" s="22">
        <f t="shared" si="41"/>
        <v>0</v>
      </c>
      <c r="L246" s="38"/>
      <c r="M246" s="6"/>
      <c r="N246" s="7"/>
      <c r="O246" s="6"/>
    </row>
    <row r="247" spans="1:15 1026:1026" ht="52.5" x14ac:dyDescent="0.3">
      <c r="A247" s="25">
        <v>1</v>
      </c>
      <c r="B247" s="26" t="s">
        <v>24</v>
      </c>
      <c r="C247" s="26" t="s">
        <v>25</v>
      </c>
      <c r="D247" s="44">
        <v>0</v>
      </c>
      <c r="E247" s="28">
        <f t="shared" si="39"/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38"/>
      <c r="M247" s="6"/>
      <c r="N247" s="7"/>
      <c r="O247" s="6"/>
    </row>
    <row r="248" spans="1:15 1026:1026" ht="52.5" x14ac:dyDescent="0.3">
      <c r="A248" s="25">
        <v>2</v>
      </c>
      <c r="B248" s="26" t="s">
        <v>24</v>
      </c>
      <c r="C248" s="26" t="s">
        <v>26</v>
      </c>
      <c r="D248" s="44">
        <v>0</v>
      </c>
      <c r="E248" s="28">
        <f t="shared" si="39"/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38"/>
      <c r="M248" s="6"/>
      <c r="N248" s="7"/>
      <c r="O248" s="6"/>
    </row>
    <row r="249" spans="1:15 1026:1026" ht="52.5" x14ac:dyDescent="0.3">
      <c r="A249" s="25">
        <v>3</v>
      </c>
      <c r="B249" s="26" t="s">
        <v>24</v>
      </c>
      <c r="C249" s="26" t="s">
        <v>27</v>
      </c>
      <c r="D249" s="44">
        <v>0</v>
      </c>
      <c r="E249" s="28">
        <f t="shared" si="39"/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38"/>
      <c r="M249" s="6"/>
      <c r="N249" s="7"/>
      <c r="O249" s="6"/>
    </row>
    <row r="250" spans="1:15 1026:1026" ht="52.5" x14ac:dyDescent="0.3">
      <c r="A250" s="25">
        <v>4</v>
      </c>
      <c r="B250" s="26" t="s">
        <v>24</v>
      </c>
      <c r="C250" s="26" t="s">
        <v>28</v>
      </c>
      <c r="D250" s="44">
        <v>0</v>
      </c>
      <c r="E250" s="28">
        <f t="shared" si="39"/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38"/>
      <c r="M250" s="6"/>
      <c r="N250" s="7"/>
      <c r="O250" s="6"/>
    </row>
    <row r="251" spans="1:15 1026:1026" ht="52.5" x14ac:dyDescent="0.3">
      <c r="A251" s="25">
        <v>5</v>
      </c>
      <c r="B251" s="26" t="s">
        <v>24</v>
      </c>
      <c r="C251" s="26" t="s">
        <v>29</v>
      </c>
      <c r="D251" s="44">
        <v>0</v>
      </c>
      <c r="E251" s="28">
        <f t="shared" si="39"/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38"/>
      <c r="M251" s="6"/>
      <c r="N251" s="7"/>
      <c r="O251" s="6"/>
    </row>
    <row r="252" spans="1:15 1026:1026" ht="52.5" x14ac:dyDescent="0.3">
      <c r="A252" s="25">
        <v>6</v>
      </c>
      <c r="B252" s="26" t="s">
        <v>24</v>
      </c>
      <c r="C252" s="26" t="s">
        <v>30</v>
      </c>
      <c r="D252" s="44">
        <v>0</v>
      </c>
      <c r="E252" s="28">
        <f t="shared" si="39"/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38"/>
      <c r="M252" s="6"/>
      <c r="N252" s="7"/>
      <c r="O252" s="6"/>
    </row>
    <row r="253" spans="1:15 1026:1026" x14ac:dyDescent="0.3">
      <c r="A253" s="55" t="s">
        <v>31</v>
      </c>
      <c r="B253" s="55"/>
      <c r="C253" s="55"/>
      <c r="D253" s="23">
        <f>SUM(D254:D256)</f>
        <v>478</v>
      </c>
      <c r="E253" s="22">
        <f t="shared" si="39"/>
        <v>5.5E-2</v>
      </c>
      <c r="F253" s="22">
        <f t="shared" ref="F253:K253" si="42">SUM(F254:F256)</f>
        <v>0</v>
      </c>
      <c r="G253" s="22">
        <f t="shared" si="42"/>
        <v>0</v>
      </c>
      <c r="H253" s="22">
        <f t="shared" si="42"/>
        <v>5.5E-2</v>
      </c>
      <c r="I253" s="22">
        <f t="shared" si="42"/>
        <v>0</v>
      </c>
      <c r="J253" s="22">
        <f t="shared" si="42"/>
        <v>0</v>
      </c>
      <c r="K253" s="22">
        <f t="shared" si="42"/>
        <v>0</v>
      </c>
      <c r="L253" s="9">
        <f>SUM(F253:K253)</f>
        <v>5.5E-2</v>
      </c>
      <c r="M253" s="6"/>
      <c r="N253" s="7"/>
      <c r="O253" s="6"/>
    </row>
    <row r="254" spans="1:15 1026:1026" ht="39.75" x14ac:dyDescent="0.3">
      <c r="A254" s="25">
        <v>1</v>
      </c>
      <c r="B254" s="26" t="s">
        <v>32</v>
      </c>
      <c r="C254" s="26" t="s">
        <v>33</v>
      </c>
      <c r="D254" s="44">
        <v>478</v>
      </c>
      <c r="E254" s="28">
        <v>5.5E-2</v>
      </c>
      <c r="F254" s="28">
        <v>0</v>
      </c>
      <c r="G254" s="28">
        <v>0</v>
      </c>
      <c r="H254" s="28">
        <f>E254</f>
        <v>5.5E-2</v>
      </c>
      <c r="I254" s="28">
        <v>0</v>
      </c>
      <c r="J254" s="28">
        <v>0</v>
      </c>
      <c r="K254" s="28">
        <v>0</v>
      </c>
      <c r="L254" s="38"/>
      <c r="M254" s="6"/>
      <c r="N254" s="7"/>
      <c r="O254" s="6"/>
    </row>
    <row r="255" spans="1:15 1026:1026" ht="52.5" x14ac:dyDescent="0.3">
      <c r="A255" s="25">
        <v>2</v>
      </c>
      <c r="B255" s="26" t="s">
        <v>32</v>
      </c>
      <c r="C255" s="26" t="s">
        <v>34</v>
      </c>
      <c r="D255" s="44">
        <v>0</v>
      </c>
      <c r="E255" s="28">
        <f t="shared" si="39"/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38"/>
      <c r="M255" s="6"/>
      <c r="N255" s="7"/>
      <c r="O255" s="6"/>
    </row>
    <row r="256" spans="1:15 1026:1026" ht="52.5" x14ac:dyDescent="0.3">
      <c r="A256" s="25">
        <v>3</v>
      </c>
      <c r="B256" s="26" t="s">
        <v>32</v>
      </c>
      <c r="C256" s="26" t="s">
        <v>35</v>
      </c>
      <c r="D256" s="44">
        <v>0</v>
      </c>
      <c r="E256" s="28">
        <f t="shared" si="39"/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38"/>
      <c r="M256" s="6"/>
      <c r="N256" s="7"/>
      <c r="O256" s="6"/>
    </row>
    <row r="257" spans="1:15" x14ac:dyDescent="0.3">
      <c r="A257" s="55" t="s">
        <v>36</v>
      </c>
      <c r="B257" s="55"/>
      <c r="C257" s="55"/>
      <c r="D257" s="23">
        <f>SUM(D258:D261)</f>
        <v>0</v>
      </c>
      <c r="E257" s="22">
        <f t="shared" si="39"/>
        <v>0</v>
      </c>
      <c r="F257" s="22">
        <f t="shared" ref="F257:K257" si="43">SUM(F258:F261)</f>
        <v>0</v>
      </c>
      <c r="G257" s="22">
        <f t="shared" si="43"/>
        <v>0</v>
      </c>
      <c r="H257" s="22">
        <f t="shared" si="43"/>
        <v>0</v>
      </c>
      <c r="I257" s="22">
        <f t="shared" si="43"/>
        <v>0</v>
      </c>
      <c r="J257" s="22">
        <f t="shared" si="43"/>
        <v>0</v>
      </c>
      <c r="K257" s="22">
        <f t="shared" si="43"/>
        <v>0</v>
      </c>
      <c r="L257" s="38"/>
      <c r="M257" s="6"/>
      <c r="N257" s="7"/>
      <c r="O257" s="6"/>
    </row>
    <row r="258" spans="1:15" ht="52.5" x14ac:dyDescent="0.3">
      <c r="A258" s="25">
        <v>1</v>
      </c>
      <c r="B258" s="26" t="s">
        <v>37</v>
      </c>
      <c r="C258" s="26" t="s">
        <v>38</v>
      </c>
      <c r="D258" s="44">
        <v>0</v>
      </c>
      <c r="E258" s="28">
        <f t="shared" si="39"/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38"/>
      <c r="M258" s="6"/>
      <c r="N258" s="7"/>
      <c r="O258" s="6"/>
    </row>
    <row r="259" spans="1:15" ht="52.5" x14ac:dyDescent="0.3">
      <c r="A259" s="25">
        <v>2</v>
      </c>
      <c r="B259" s="26" t="s">
        <v>37</v>
      </c>
      <c r="C259" s="26" t="s">
        <v>39</v>
      </c>
      <c r="D259" s="44">
        <v>0</v>
      </c>
      <c r="E259" s="28">
        <f t="shared" si="39"/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38"/>
      <c r="M259" s="6"/>
      <c r="N259" s="7"/>
      <c r="O259" s="6"/>
    </row>
    <row r="260" spans="1:15" ht="52.5" x14ac:dyDescent="0.3">
      <c r="A260" s="25">
        <v>3</v>
      </c>
      <c r="B260" s="26" t="s">
        <v>37</v>
      </c>
      <c r="C260" s="26" t="s">
        <v>40</v>
      </c>
      <c r="D260" s="44">
        <v>0</v>
      </c>
      <c r="E260" s="28">
        <f t="shared" si="39"/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38"/>
      <c r="M260" s="6"/>
      <c r="N260" s="7"/>
      <c r="O260" s="6"/>
    </row>
    <row r="261" spans="1:15" ht="52.5" x14ac:dyDescent="0.3">
      <c r="A261" s="25">
        <v>4</v>
      </c>
      <c r="B261" s="26" t="s">
        <v>37</v>
      </c>
      <c r="C261" s="26" t="s">
        <v>41</v>
      </c>
      <c r="D261" s="44">
        <v>0</v>
      </c>
      <c r="E261" s="28">
        <f t="shared" si="39"/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38"/>
      <c r="M261" s="6"/>
      <c r="N261" s="7"/>
      <c r="O261" s="6"/>
    </row>
    <row r="262" spans="1:15" x14ac:dyDescent="0.3">
      <c r="A262" s="55" t="s">
        <v>42</v>
      </c>
      <c r="B262" s="55"/>
      <c r="C262" s="55"/>
      <c r="D262" s="23">
        <f>SUM(D263:D271)</f>
        <v>16677</v>
      </c>
      <c r="E262" s="22">
        <f t="shared" si="39"/>
        <v>1.9260000000000002</v>
      </c>
      <c r="F262" s="22">
        <f t="shared" ref="F262:K262" si="44">SUM(F263:F271)</f>
        <v>0</v>
      </c>
      <c r="G262" s="22">
        <f t="shared" si="44"/>
        <v>0</v>
      </c>
      <c r="H262" s="22">
        <f t="shared" si="44"/>
        <v>0.55400000000000005</v>
      </c>
      <c r="I262" s="22">
        <f t="shared" si="44"/>
        <v>0.86299999999999999</v>
      </c>
      <c r="J262" s="22">
        <f t="shared" si="44"/>
        <v>0.50900000000000001</v>
      </c>
      <c r="K262" s="22">
        <f t="shared" si="44"/>
        <v>0</v>
      </c>
      <c r="L262" s="9">
        <f>SUM(F262:K262)</f>
        <v>1.9260000000000002</v>
      </c>
      <c r="M262" s="6"/>
      <c r="N262" s="7"/>
      <c r="O262" s="6"/>
    </row>
    <row r="263" spans="1:15" ht="65.25" x14ac:dyDescent="0.3">
      <c r="A263" s="25">
        <v>1</v>
      </c>
      <c r="B263" s="26" t="s">
        <v>43</v>
      </c>
      <c r="C263" s="26" t="s">
        <v>44</v>
      </c>
      <c r="D263" s="44">
        <v>1762</v>
      </c>
      <c r="E263" s="28">
        <v>0.20399999999999999</v>
      </c>
      <c r="F263" s="28">
        <v>0</v>
      </c>
      <c r="G263" s="28">
        <v>0</v>
      </c>
      <c r="H263" s="28">
        <f>E263</f>
        <v>0.20399999999999999</v>
      </c>
      <c r="I263" s="28">
        <v>0</v>
      </c>
      <c r="J263" s="28">
        <v>0</v>
      </c>
      <c r="K263" s="28">
        <v>0</v>
      </c>
      <c r="L263" s="38"/>
      <c r="M263" s="6"/>
      <c r="N263" s="7"/>
      <c r="O263" s="6"/>
    </row>
    <row r="264" spans="1:15" ht="65.25" x14ac:dyDescent="0.3">
      <c r="A264" s="25">
        <v>2</v>
      </c>
      <c r="B264" s="26" t="s">
        <v>43</v>
      </c>
      <c r="C264" s="26" t="s">
        <v>45</v>
      </c>
      <c r="D264" s="44">
        <v>1705</v>
      </c>
      <c r="E264" s="28">
        <v>0.19700000000000001</v>
      </c>
      <c r="F264" s="28">
        <v>0</v>
      </c>
      <c r="G264" s="28">
        <v>0</v>
      </c>
      <c r="H264" s="28">
        <f>E264</f>
        <v>0.19700000000000001</v>
      </c>
      <c r="I264" s="28">
        <v>0</v>
      </c>
      <c r="J264" s="28">
        <v>0</v>
      </c>
      <c r="K264" s="28">
        <v>0</v>
      </c>
      <c r="L264" s="38"/>
      <c r="M264" s="6"/>
      <c r="N264" s="7"/>
      <c r="O264" s="6"/>
    </row>
    <row r="265" spans="1:15" ht="78" x14ac:dyDescent="0.3">
      <c r="A265" s="25">
        <v>3</v>
      </c>
      <c r="B265" s="26" t="s">
        <v>43</v>
      </c>
      <c r="C265" s="26" t="s">
        <v>46</v>
      </c>
      <c r="D265" s="44">
        <v>1328</v>
      </c>
      <c r="E265" s="28">
        <v>0.153</v>
      </c>
      <c r="F265" s="28">
        <v>0</v>
      </c>
      <c r="G265" s="28">
        <v>0</v>
      </c>
      <c r="H265" s="28">
        <f>E265</f>
        <v>0.153</v>
      </c>
      <c r="I265" s="28">
        <v>0</v>
      </c>
      <c r="J265" s="28">
        <v>0</v>
      </c>
      <c r="K265" s="28">
        <v>0</v>
      </c>
      <c r="L265" s="38"/>
      <c r="M265" s="6"/>
      <c r="N265" s="7"/>
      <c r="O265" s="6"/>
    </row>
    <row r="266" spans="1:15" ht="52.5" x14ac:dyDescent="0.3">
      <c r="A266" s="25">
        <v>4</v>
      </c>
      <c r="B266" s="26" t="s">
        <v>43</v>
      </c>
      <c r="C266" s="26" t="s">
        <v>47</v>
      </c>
      <c r="D266" s="44">
        <v>2578</v>
      </c>
      <c r="E266" s="28">
        <v>0.29799999999999999</v>
      </c>
      <c r="F266" s="28">
        <v>0</v>
      </c>
      <c r="G266" s="28">
        <v>0</v>
      </c>
      <c r="H266" s="28">
        <v>0</v>
      </c>
      <c r="I266" s="28">
        <f>E266</f>
        <v>0.29799999999999999</v>
      </c>
      <c r="J266" s="28">
        <v>0</v>
      </c>
      <c r="K266" s="28">
        <v>0</v>
      </c>
      <c r="L266" s="38"/>
      <c r="M266" s="6"/>
      <c r="N266" s="7"/>
      <c r="O266" s="6"/>
    </row>
    <row r="267" spans="1:15" ht="65.25" x14ac:dyDescent="0.3">
      <c r="A267" s="25">
        <v>5</v>
      </c>
      <c r="B267" s="26" t="s">
        <v>43</v>
      </c>
      <c r="C267" s="26" t="s">
        <v>48</v>
      </c>
      <c r="D267" s="44">
        <v>3413</v>
      </c>
      <c r="E267" s="28">
        <v>0.39400000000000002</v>
      </c>
      <c r="F267" s="28">
        <v>0</v>
      </c>
      <c r="G267" s="28">
        <v>0</v>
      </c>
      <c r="H267" s="28">
        <v>0</v>
      </c>
      <c r="I267" s="28">
        <f>E267</f>
        <v>0.39400000000000002</v>
      </c>
      <c r="J267" s="28">
        <v>0</v>
      </c>
      <c r="K267" s="28">
        <v>0</v>
      </c>
      <c r="L267" s="38"/>
      <c r="M267" s="6"/>
      <c r="N267" s="7"/>
      <c r="O267" s="6"/>
    </row>
    <row r="268" spans="1:15" ht="65.25" x14ac:dyDescent="0.3">
      <c r="A268" s="25">
        <v>6</v>
      </c>
      <c r="B268" s="26" t="s">
        <v>43</v>
      </c>
      <c r="C268" s="26" t="s">
        <v>49</v>
      </c>
      <c r="D268" s="44">
        <v>1482</v>
      </c>
      <c r="E268" s="28">
        <v>0.17100000000000001</v>
      </c>
      <c r="F268" s="28">
        <v>0</v>
      </c>
      <c r="G268" s="28">
        <v>0</v>
      </c>
      <c r="H268" s="28">
        <v>0</v>
      </c>
      <c r="I268" s="28">
        <v>0.17100000000000001</v>
      </c>
      <c r="J268" s="28">
        <v>0</v>
      </c>
      <c r="K268" s="28">
        <v>0</v>
      </c>
      <c r="L268" s="38"/>
      <c r="M268" s="6"/>
      <c r="N268" s="7"/>
      <c r="O268" s="6"/>
    </row>
    <row r="269" spans="1:15" ht="65.25" x14ac:dyDescent="0.3">
      <c r="A269" s="25">
        <v>7</v>
      </c>
      <c r="B269" s="26" t="s">
        <v>43</v>
      </c>
      <c r="C269" s="26" t="s">
        <v>50</v>
      </c>
      <c r="D269" s="44">
        <v>1205</v>
      </c>
      <c r="E269" s="28">
        <v>0.13900000000000001</v>
      </c>
      <c r="F269" s="28">
        <v>0</v>
      </c>
      <c r="G269" s="28">
        <v>0</v>
      </c>
      <c r="H269" s="28">
        <v>0</v>
      </c>
      <c r="I269" s="28">
        <v>0</v>
      </c>
      <c r="J269" s="28">
        <v>0.13900000000000001</v>
      </c>
      <c r="K269" s="28">
        <v>0</v>
      </c>
      <c r="L269" s="38"/>
      <c r="M269" s="6"/>
      <c r="N269" s="7"/>
      <c r="O269" s="6"/>
    </row>
    <row r="270" spans="1:15" ht="65.25" x14ac:dyDescent="0.3">
      <c r="A270" s="25">
        <v>8</v>
      </c>
      <c r="B270" s="26" t="s">
        <v>43</v>
      </c>
      <c r="C270" s="26" t="s">
        <v>51</v>
      </c>
      <c r="D270" s="44">
        <v>562</v>
      </c>
      <c r="E270" s="28">
        <v>6.5000000000000002E-2</v>
      </c>
      <c r="F270" s="28">
        <v>0</v>
      </c>
      <c r="G270" s="28">
        <v>0</v>
      </c>
      <c r="H270" s="28">
        <v>0</v>
      </c>
      <c r="I270" s="28">
        <v>0</v>
      </c>
      <c r="J270" s="28">
        <v>6.5000000000000002E-2</v>
      </c>
      <c r="K270" s="28">
        <v>0</v>
      </c>
      <c r="L270" s="38"/>
      <c r="M270" s="6"/>
      <c r="N270" s="7"/>
      <c r="O270" s="6"/>
    </row>
    <row r="271" spans="1:15" ht="65.25" x14ac:dyDescent="0.3">
      <c r="A271" s="25">
        <v>9</v>
      </c>
      <c r="B271" s="26" t="s">
        <v>43</v>
      </c>
      <c r="C271" s="26" t="s">
        <v>52</v>
      </c>
      <c r="D271" s="44">
        <v>2642</v>
      </c>
      <c r="E271" s="28">
        <v>0.30499999999999999</v>
      </c>
      <c r="F271" s="28">
        <v>0</v>
      </c>
      <c r="G271" s="28">
        <v>0</v>
      </c>
      <c r="H271" s="28">
        <v>0</v>
      </c>
      <c r="I271" s="28">
        <v>0</v>
      </c>
      <c r="J271" s="28">
        <v>0.30499999999999999</v>
      </c>
      <c r="K271" s="28">
        <v>0</v>
      </c>
      <c r="L271" s="38"/>
      <c r="M271" s="6"/>
      <c r="N271" s="7"/>
      <c r="O271" s="6"/>
    </row>
    <row r="272" spans="1:15" x14ac:dyDescent="0.3">
      <c r="A272" s="55" t="s">
        <v>53</v>
      </c>
      <c r="B272" s="55"/>
      <c r="C272" s="55"/>
      <c r="D272" s="23">
        <f>SUM(D273:D280)</f>
        <v>2440</v>
      </c>
      <c r="E272" s="22">
        <f t="shared" si="39"/>
        <v>0.28199999999999997</v>
      </c>
      <c r="F272" s="22">
        <f t="shared" ref="F272:K272" si="45">SUM(F273:F280)</f>
        <v>3.5999999999999997E-2</v>
      </c>
      <c r="G272" s="22">
        <f t="shared" si="45"/>
        <v>0</v>
      </c>
      <c r="H272" s="22">
        <f t="shared" si="45"/>
        <v>7.3999999999999996E-2</v>
      </c>
      <c r="I272" s="22">
        <f t="shared" si="45"/>
        <v>0.10900000000000001</v>
      </c>
      <c r="J272" s="22">
        <f t="shared" si="45"/>
        <v>2.5000000000000001E-2</v>
      </c>
      <c r="K272" s="22">
        <f t="shared" si="45"/>
        <v>3.7999999999999999E-2</v>
      </c>
      <c r="L272" s="9">
        <f>SUM(F272:K272)</f>
        <v>0.28199999999999997</v>
      </c>
      <c r="M272" s="6"/>
      <c r="N272" s="7"/>
      <c r="O272" s="6"/>
    </row>
    <row r="273" spans="1:15" ht="52.5" x14ac:dyDescent="0.3">
      <c r="A273" s="25">
        <v>1</v>
      </c>
      <c r="B273" s="26" t="s">
        <v>54</v>
      </c>
      <c r="C273" s="26" t="s">
        <v>55</v>
      </c>
      <c r="D273" s="44">
        <v>310</v>
      </c>
      <c r="E273" s="28">
        <v>3.5999999999999997E-2</v>
      </c>
      <c r="F273" s="28">
        <v>3.5999999999999997E-2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38"/>
      <c r="M273" s="6"/>
      <c r="N273" s="7"/>
      <c r="O273" s="6"/>
    </row>
    <row r="274" spans="1:15" ht="52.5" x14ac:dyDescent="0.3">
      <c r="A274" s="25">
        <v>2</v>
      </c>
      <c r="B274" s="26" t="s">
        <v>54</v>
      </c>
      <c r="C274" s="26" t="s">
        <v>56</v>
      </c>
      <c r="D274" s="44">
        <v>310</v>
      </c>
      <c r="E274" s="28">
        <v>3.5999999999999997E-2</v>
      </c>
      <c r="F274" s="28">
        <v>0</v>
      </c>
      <c r="G274" s="28">
        <v>0</v>
      </c>
      <c r="H274" s="28">
        <v>3.5999999999999997E-2</v>
      </c>
      <c r="I274" s="28">
        <v>0</v>
      </c>
      <c r="J274" s="28">
        <v>0</v>
      </c>
      <c r="K274" s="28">
        <v>0</v>
      </c>
      <c r="L274" s="38"/>
      <c r="M274" s="6"/>
      <c r="N274" s="7"/>
      <c r="O274" s="6"/>
    </row>
    <row r="275" spans="1:15" ht="78" x14ac:dyDescent="0.3">
      <c r="A275" s="25">
        <v>3</v>
      </c>
      <c r="B275" s="26" t="s">
        <v>54</v>
      </c>
      <c r="C275" s="26" t="s">
        <v>57</v>
      </c>
      <c r="D275" s="44">
        <v>330</v>
      </c>
      <c r="E275" s="28">
        <v>3.7999999999999999E-2</v>
      </c>
      <c r="F275" s="28">
        <v>0</v>
      </c>
      <c r="G275" s="28">
        <v>0</v>
      </c>
      <c r="H275" s="28">
        <v>3.7999999999999999E-2</v>
      </c>
      <c r="I275" s="28">
        <v>0</v>
      </c>
      <c r="J275" s="28">
        <v>0</v>
      </c>
      <c r="K275" s="28">
        <v>0</v>
      </c>
      <c r="L275" s="38"/>
      <c r="M275" s="6"/>
      <c r="N275" s="7"/>
      <c r="O275" s="6"/>
    </row>
    <row r="276" spans="1:15" ht="52.5" x14ac:dyDescent="0.3">
      <c r="A276" s="25">
        <v>4</v>
      </c>
      <c r="B276" s="26" t="s">
        <v>54</v>
      </c>
      <c r="C276" s="26" t="s">
        <v>58</v>
      </c>
      <c r="D276" s="44">
        <v>330</v>
      </c>
      <c r="E276" s="28">
        <v>3.7999999999999999E-2</v>
      </c>
      <c r="F276" s="28">
        <v>0</v>
      </c>
      <c r="G276" s="28">
        <v>0</v>
      </c>
      <c r="H276" s="28">
        <v>0</v>
      </c>
      <c r="I276" s="28">
        <f>E276</f>
        <v>3.7999999999999999E-2</v>
      </c>
      <c r="J276" s="28">
        <v>0</v>
      </c>
      <c r="K276" s="28">
        <v>0</v>
      </c>
      <c r="L276" s="38"/>
      <c r="M276" s="6"/>
      <c r="N276" s="7"/>
      <c r="O276" s="6"/>
    </row>
    <row r="277" spans="1:15" ht="78" x14ac:dyDescent="0.3">
      <c r="A277" s="25">
        <v>5</v>
      </c>
      <c r="B277" s="26" t="s">
        <v>54</v>
      </c>
      <c r="C277" s="26" t="s">
        <v>284</v>
      </c>
      <c r="D277" s="44">
        <v>300</v>
      </c>
      <c r="E277" s="28">
        <v>3.5000000000000003E-2</v>
      </c>
      <c r="F277" s="28">
        <v>0</v>
      </c>
      <c r="G277" s="28">
        <v>0</v>
      </c>
      <c r="H277" s="28">
        <v>0</v>
      </c>
      <c r="I277" s="28">
        <v>3.5000000000000003E-2</v>
      </c>
      <c r="J277" s="28">
        <v>0</v>
      </c>
      <c r="K277" s="28">
        <v>0</v>
      </c>
      <c r="L277" s="38"/>
      <c r="M277" s="6"/>
      <c r="N277" s="7"/>
      <c r="O277" s="6"/>
    </row>
    <row r="278" spans="1:15" ht="65.25" x14ac:dyDescent="0.3">
      <c r="A278" s="25">
        <v>6</v>
      </c>
      <c r="B278" s="26" t="s">
        <v>54</v>
      </c>
      <c r="C278" s="26" t="s">
        <v>59</v>
      </c>
      <c r="D278" s="44">
        <v>310</v>
      </c>
      <c r="E278" s="28">
        <v>3.5999999999999997E-2</v>
      </c>
      <c r="F278" s="28">
        <v>0</v>
      </c>
      <c r="G278" s="28">
        <v>0</v>
      </c>
      <c r="H278" s="28">
        <v>0</v>
      </c>
      <c r="I278" s="28">
        <v>3.5999999999999997E-2</v>
      </c>
      <c r="J278" s="28">
        <v>0</v>
      </c>
      <c r="K278" s="28">
        <v>0</v>
      </c>
      <c r="L278" s="38"/>
      <c r="M278" s="6"/>
      <c r="N278" s="7"/>
      <c r="O278" s="6"/>
    </row>
    <row r="279" spans="1:15" ht="90.75" x14ac:dyDescent="0.3">
      <c r="A279" s="25">
        <v>7</v>
      </c>
      <c r="B279" s="26" t="s">
        <v>54</v>
      </c>
      <c r="C279" s="26" t="s">
        <v>60</v>
      </c>
      <c r="D279" s="44">
        <v>220</v>
      </c>
      <c r="E279" s="28">
        <v>2.5000000000000001E-2</v>
      </c>
      <c r="F279" s="28">
        <v>0</v>
      </c>
      <c r="G279" s="28">
        <v>0</v>
      </c>
      <c r="H279" s="28">
        <v>0</v>
      </c>
      <c r="I279" s="28">
        <v>0</v>
      </c>
      <c r="J279" s="28">
        <v>2.5000000000000001E-2</v>
      </c>
      <c r="K279" s="28">
        <v>0</v>
      </c>
      <c r="L279" s="38"/>
      <c r="M279" s="6"/>
      <c r="N279" s="7"/>
      <c r="O279" s="6"/>
    </row>
    <row r="280" spans="1:15" ht="52.5" x14ac:dyDescent="0.3">
      <c r="A280" s="25">
        <v>8</v>
      </c>
      <c r="B280" s="26" t="s">
        <v>54</v>
      </c>
      <c r="C280" s="26" t="s">
        <v>61</v>
      </c>
      <c r="D280" s="44">
        <v>330</v>
      </c>
      <c r="E280" s="28">
        <v>3.7999999999999999E-2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3.7999999999999999E-2</v>
      </c>
      <c r="L280" s="38"/>
      <c r="M280" s="6"/>
      <c r="N280" s="7"/>
      <c r="O280" s="6"/>
    </row>
    <row r="281" spans="1:15" x14ac:dyDescent="0.3">
      <c r="A281" s="55" t="s">
        <v>62</v>
      </c>
      <c r="B281" s="55"/>
      <c r="C281" s="55"/>
      <c r="D281" s="23">
        <f>SUM(D282:D286)</f>
        <v>7284</v>
      </c>
      <c r="E281" s="22">
        <f t="shared" si="39"/>
        <v>0.84099999999999997</v>
      </c>
      <c r="F281" s="22">
        <f t="shared" ref="F281:K281" si="46">SUM(F282:F286)</f>
        <v>0</v>
      </c>
      <c r="G281" s="22">
        <f t="shared" si="46"/>
        <v>0</v>
      </c>
      <c r="H281" s="22">
        <f t="shared" si="46"/>
        <v>0.127</v>
      </c>
      <c r="I281" s="22">
        <f t="shared" si="46"/>
        <v>0.17899999999999999</v>
      </c>
      <c r="J281" s="22">
        <f t="shared" si="46"/>
        <v>0.35299999999999998</v>
      </c>
      <c r="K281" s="22">
        <f t="shared" si="46"/>
        <v>0.182</v>
      </c>
      <c r="L281" s="9">
        <f>SUM(F281:K281)</f>
        <v>0.84099999999999997</v>
      </c>
      <c r="M281" s="6"/>
      <c r="N281" s="7"/>
      <c r="O281" s="6"/>
    </row>
    <row r="282" spans="1:15" ht="52.5" x14ac:dyDescent="0.3">
      <c r="A282" s="25">
        <v>1</v>
      </c>
      <c r="B282" s="26" t="s">
        <v>63</v>
      </c>
      <c r="C282" s="26" t="s">
        <v>64</v>
      </c>
      <c r="D282" s="44">
        <v>1100</v>
      </c>
      <c r="E282" s="28">
        <v>0.127</v>
      </c>
      <c r="F282" s="28">
        <v>0</v>
      </c>
      <c r="G282" s="28">
        <v>0</v>
      </c>
      <c r="H282" s="28">
        <v>0.127</v>
      </c>
      <c r="I282" s="28">
        <v>0</v>
      </c>
      <c r="J282" s="28">
        <v>0</v>
      </c>
      <c r="K282" s="28">
        <v>0</v>
      </c>
      <c r="L282" s="38"/>
      <c r="M282" s="6"/>
      <c r="N282" s="7"/>
      <c r="O282" s="6"/>
    </row>
    <row r="283" spans="1:15" ht="52.5" x14ac:dyDescent="0.3">
      <c r="A283" s="25">
        <v>2</v>
      </c>
      <c r="B283" s="26" t="s">
        <v>63</v>
      </c>
      <c r="C283" s="26" t="s">
        <v>65</v>
      </c>
      <c r="D283" s="44">
        <v>1550</v>
      </c>
      <c r="E283" s="28">
        <v>0.17899999999999999</v>
      </c>
      <c r="F283" s="28">
        <v>0</v>
      </c>
      <c r="G283" s="28">
        <v>0</v>
      </c>
      <c r="H283" s="28">
        <v>0</v>
      </c>
      <c r="I283" s="28">
        <v>0.17899999999999999</v>
      </c>
      <c r="J283" s="28">
        <v>0</v>
      </c>
      <c r="K283" s="28">
        <v>0</v>
      </c>
      <c r="L283" s="38"/>
      <c r="M283" s="6"/>
      <c r="N283" s="7"/>
      <c r="O283" s="6"/>
    </row>
    <row r="284" spans="1:15" ht="52.5" x14ac:dyDescent="0.3">
      <c r="A284" s="25">
        <v>3</v>
      </c>
      <c r="B284" s="26" t="s">
        <v>63</v>
      </c>
      <c r="C284" s="26" t="s">
        <v>66</v>
      </c>
      <c r="D284" s="44">
        <v>1550</v>
      </c>
      <c r="E284" s="28">
        <v>0.17899999999999999</v>
      </c>
      <c r="F284" s="28">
        <v>0</v>
      </c>
      <c r="G284" s="28">
        <v>0</v>
      </c>
      <c r="H284" s="28">
        <v>0</v>
      </c>
      <c r="I284" s="28">
        <v>0</v>
      </c>
      <c r="J284" s="28">
        <v>0.17899999999999999</v>
      </c>
      <c r="K284" s="28">
        <v>0</v>
      </c>
      <c r="L284" s="38"/>
      <c r="M284" s="6"/>
      <c r="N284" s="7"/>
      <c r="O284" s="6"/>
    </row>
    <row r="285" spans="1:15" ht="52.5" x14ac:dyDescent="0.3">
      <c r="A285" s="25">
        <v>4</v>
      </c>
      <c r="B285" s="26" t="s">
        <v>63</v>
      </c>
      <c r="C285" s="26" t="s">
        <v>67</v>
      </c>
      <c r="D285" s="44">
        <v>1510</v>
      </c>
      <c r="E285" s="28">
        <v>0.17399999999999999</v>
      </c>
      <c r="F285" s="28">
        <v>0</v>
      </c>
      <c r="G285" s="28">
        <v>0</v>
      </c>
      <c r="H285" s="28">
        <v>0</v>
      </c>
      <c r="I285" s="28">
        <v>0</v>
      </c>
      <c r="J285" s="28">
        <v>0.17399999999999999</v>
      </c>
      <c r="K285" s="28">
        <v>0</v>
      </c>
      <c r="L285" s="38"/>
      <c r="M285" s="6"/>
      <c r="N285" s="7"/>
      <c r="O285" s="6"/>
    </row>
    <row r="286" spans="1:15" ht="52.5" x14ac:dyDescent="0.3">
      <c r="A286" s="25">
        <v>5</v>
      </c>
      <c r="B286" s="26" t="s">
        <v>63</v>
      </c>
      <c r="C286" s="26" t="s">
        <v>68</v>
      </c>
      <c r="D286" s="44">
        <v>1574</v>
      </c>
      <c r="E286" s="28">
        <v>0.182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0.182</v>
      </c>
      <c r="L286" s="38"/>
      <c r="M286" s="6"/>
      <c r="N286" s="7"/>
      <c r="O286" s="6"/>
    </row>
    <row r="287" spans="1:15" x14ac:dyDescent="0.3">
      <c r="A287" s="55" t="s">
        <v>69</v>
      </c>
      <c r="B287" s="55"/>
      <c r="C287" s="55"/>
      <c r="D287" s="23">
        <f>SUM(D288)</f>
        <v>2338</v>
      </c>
      <c r="E287" s="22">
        <f t="shared" si="39"/>
        <v>0.27</v>
      </c>
      <c r="F287" s="22">
        <f t="shared" ref="F287:K287" si="47">SUM(F288)</f>
        <v>0</v>
      </c>
      <c r="G287" s="22">
        <f t="shared" si="47"/>
        <v>0</v>
      </c>
      <c r="H287" s="22">
        <f t="shared" si="47"/>
        <v>0.27</v>
      </c>
      <c r="I287" s="22">
        <f t="shared" si="47"/>
        <v>0</v>
      </c>
      <c r="J287" s="22">
        <f t="shared" si="47"/>
        <v>0</v>
      </c>
      <c r="K287" s="22">
        <f t="shared" si="47"/>
        <v>0</v>
      </c>
      <c r="L287" s="9">
        <f>SUM(F287:K287)</f>
        <v>0.27</v>
      </c>
      <c r="M287" s="6"/>
      <c r="N287" s="7"/>
      <c r="O287" s="6"/>
    </row>
    <row r="288" spans="1:15" ht="52.5" x14ac:dyDescent="0.3">
      <c r="A288" s="25">
        <v>1</v>
      </c>
      <c r="B288" s="26" t="s">
        <v>70</v>
      </c>
      <c r="C288" s="26" t="s">
        <v>71</v>
      </c>
      <c r="D288" s="44">
        <v>2338</v>
      </c>
      <c r="E288" s="28">
        <v>0.27</v>
      </c>
      <c r="F288" s="28">
        <v>0</v>
      </c>
      <c r="G288" s="28">
        <v>0</v>
      </c>
      <c r="H288" s="28">
        <v>0.27</v>
      </c>
      <c r="I288" s="28">
        <v>0</v>
      </c>
      <c r="J288" s="28">
        <v>0</v>
      </c>
      <c r="K288" s="28">
        <v>0</v>
      </c>
      <c r="L288" s="38"/>
      <c r="M288" s="6"/>
      <c r="N288" s="7"/>
      <c r="O288" s="6"/>
    </row>
    <row r="289" spans="1:15" x14ac:dyDescent="0.3">
      <c r="A289" s="55" t="s">
        <v>72</v>
      </c>
      <c r="B289" s="55"/>
      <c r="C289" s="55"/>
      <c r="D289" s="23">
        <f>SUM(D290)</f>
        <v>600</v>
      </c>
      <c r="E289" s="22">
        <f t="shared" si="39"/>
        <v>6.9000000000000006E-2</v>
      </c>
      <c r="F289" s="22">
        <f t="shared" ref="F289:K289" si="48">SUM(F290)</f>
        <v>0</v>
      </c>
      <c r="G289" s="22">
        <f t="shared" si="48"/>
        <v>0</v>
      </c>
      <c r="H289" s="22">
        <f t="shared" si="48"/>
        <v>0</v>
      </c>
      <c r="I289" s="22">
        <f t="shared" si="48"/>
        <v>6.9000000000000006E-2</v>
      </c>
      <c r="J289" s="22">
        <f t="shared" si="48"/>
        <v>0</v>
      </c>
      <c r="K289" s="22">
        <f t="shared" si="48"/>
        <v>0</v>
      </c>
      <c r="L289" s="9">
        <f>SUM(F289:K289)</f>
        <v>6.9000000000000006E-2</v>
      </c>
      <c r="M289" s="6"/>
      <c r="N289" s="7"/>
      <c r="O289" s="6"/>
    </row>
    <row r="290" spans="1:15" ht="39.75" x14ac:dyDescent="0.3">
      <c r="A290" s="25">
        <v>1</v>
      </c>
      <c r="B290" s="26" t="s">
        <v>73</v>
      </c>
      <c r="C290" s="26" t="s">
        <v>74</v>
      </c>
      <c r="D290" s="44">
        <v>600</v>
      </c>
      <c r="E290" s="28">
        <v>6.9000000000000006E-2</v>
      </c>
      <c r="F290" s="28">
        <v>0</v>
      </c>
      <c r="G290" s="28">
        <v>0</v>
      </c>
      <c r="H290" s="28">
        <v>0</v>
      </c>
      <c r="I290" s="28">
        <v>6.9000000000000006E-2</v>
      </c>
      <c r="J290" s="28">
        <v>0</v>
      </c>
      <c r="K290" s="28">
        <v>0</v>
      </c>
      <c r="L290" s="38"/>
      <c r="M290" s="6"/>
      <c r="N290" s="7"/>
      <c r="O290" s="6"/>
    </row>
    <row r="291" spans="1:15" x14ac:dyDescent="0.3">
      <c r="A291" s="55" t="s">
        <v>75</v>
      </c>
      <c r="B291" s="55"/>
      <c r="C291" s="55"/>
      <c r="D291" s="23">
        <f>SUM(D292:D294)</f>
        <v>2181</v>
      </c>
      <c r="E291" s="22">
        <f t="shared" si="39"/>
        <v>0.252</v>
      </c>
      <c r="F291" s="22">
        <f t="shared" ref="F291:K291" si="49">SUM(F292:F294)</f>
        <v>0</v>
      </c>
      <c r="G291" s="22">
        <f t="shared" si="49"/>
        <v>0</v>
      </c>
      <c r="H291" s="22">
        <f t="shared" si="49"/>
        <v>0</v>
      </c>
      <c r="I291" s="22">
        <f t="shared" si="49"/>
        <v>0</v>
      </c>
      <c r="J291" s="22">
        <f t="shared" si="49"/>
        <v>0.252</v>
      </c>
      <c r="K291" s="22">
        <f t="shared" si="49"/>
        <v>0</v>
      </c>
      <c r="L291" s="9">
        <f>SUM(F291:K291)</f>
        <v>0.252</v>
      </c>
      <c r="M291" s="6"/>
      <c r="N291" s="7"/>
      <c r="O291" s="6"/>
    </row>
    <row r="292" spans="1:15" ht="52.5" x14ac:dyDescent="0.3">
      <c r="A292" s="25">
        <v>1</v>
      </c>
      <c r="B292" s="26" t="s">
        <v>76</v>
      </c>
      <c r="C292" s="26" t="s">
        <v>77</v>
      </c>
      <c r="D292" s="44">
        <v>0</v>
      </c>
      <c r="E292" s="28">
        <f t="shared" si="39"/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38"/>
      <c r="M292" s="6"/>
      <c r="N292" s="7"/>
      <c r="O292" s="6"/>
    </row>
    <row r="293" spans="1:15" ht="52.5" x14ac:dyDescent="0.3">
      <c r="A293" s="25">
        <v>2</v>
      </c>
      <c r="B293" s="26" t="s">
        <v>76</v>
      </c>
      <c r="C293" s="26" t="s">
        <v>78</v>
      </c>
      <c r="D293" s="44">
        <v>0</v>
      </c>
      <c r="E293" s="28">
        <f t="shared" si="39"/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38"/>
      <c r="M293" s="6"/>
      <c r="N293" s="7"/>
      <c r="O293" s="6"/>
    </row>
    <row r="294" spans="1:15" ht="39.75" x14ac:dyDescent="0.3">
      <c r="A294" s="25">
        <v>3</v>
      </c>
      <c r="B294" s="26" t="s">
        <v>76</v>
      </c>
      <c r="C294" s="26" t="s">
        <v>79</v>
      </c>
      <c r="D294" s="44">
        <v>2181</v>
      </c>
      <c r="E294" s="28">
        <v>0.252</v>
      </c>
      <c r="F294" s="28">
        <v>0</v>
      </c>
      <c r="G294" s="28">
        <v>0</v>
      </c>
      <c r="H294" s="28">
        <v>0</v>
      </c>
      <c r="I294" s="28">
        <v>0</v>
      </c>
      <c r="J294" s="28">
        <v>0.252</v>
      </c>
      <c r="K294" s="28">
        <v>0</v>
      </c>
      <c r="L294" s="38"/>
      <c r="M294" s="6"/>
      <c r="N294" s="7"/>
      <c r="O294" s="6"/>
    </row>
    <row r="295" spans="1:15" x14ac:dyDescent="0.3">
      <c r="A295" s="55" t="s">
        <v>80</v>
      </c>
      <c r="B295" s="55"/>
      <c r="C295" s="55"/>
      <c r="D295" s="23">
        <f>SUM(D296:D303)</f>
        <v>15541</v>
      </c>
      <c r="E295" s="22">
        <f t="shared" si="39"/>
        <v>1.7959999999999998</v>
      </c>
      <c r="F295" s="22">
        <f t="shared" ref="F295:K295" si="50">SUM(F296:F303)</f>
        <v>0</v>
      </c>
      <c r="G295" s="22">
        <f t="shared" si="50"/>
        <v>0</v>
      </c>
      <c r="H295" s="22">
        <f t="shared" si="50"/>
        <v>0</v>
      </c>
      <c r="I295" s="22">
        <f t="shared" si="50"/>
        <v>0.88200000000000001</v>
      </c>
      <c r="J295" s="22">
        <f t="shared" si="50"/>
        <v>0.91399999999999992</v>
      </c>
      <c r="K295" s="22">
        <f t="shared" si="50"/>
        <v>0</v>
      </c>
      <c r="L295" s="9">
        <f>SUM(F295:K295)</f>
        <v>1.7959999999999998</v>
      </c>
      <c r="M295" s="6"/>
      <c r="N295" s="7"/>
      <c r="O295" s="6"/>
    </row>
    <row r="296" spans="1:15" ht="39.75" x14ac:dyDescent="0.3">
      <c r="A296" s="25">
        <v>1</v>
      </c>
      <c r="B296" s="26" t="s">
        <v>81</v>
      </c>
      <c r="C296" s="26" t="s">
        <v>82</v>
      </c>
      <c r="D296" s="44">
        <v>0</v>
      </c>
      <c r="E296" s="28">
        <f t="shared" si="39"/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38"/>
      <c r="M296" s="6"/>
      <c r="N296" s="7"/>
      <c r="O296" s="6"/>
    </row>
    <row r="297" spans="1:15" ht="52.5" x14ac:dyDescent="0.3">
      <c r="A297" s="25">
        <v>2</v>
      </c>
      <c r="B297" s="26" t="s">
        <v>81</v>
      </c>
      <c r="C297" s="26" t="s">
        <v>83</v>
      </c>
      <c r="D297" s="44">
        <v>0</v>
      </c>
      <c r="E297" s="28">
        <f t="shared" si="39"/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38"/>
      <c r="M297" s="6"/>
      <c r="N297" s="7"/>
      <c r="O297" s="6"/>
    </row>
    <row r="298" spans="1:15" ht="52.5" x14ac:dyDescent="0.3">
      <c r="A298" s="25">
        <v>3</v>
      </c>
      <c r="B298" s="26" t="s">
        <v>81</v>
      </c>
      <c r="C298" s="26" t="s">
        <v>84</v>
      </c>
      <c r="D298" s="44">
        <v>0</v>
      </c>
      <c r="E298" s="28">
        <f t="shared" si="39"/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38"/>
      <c r="M298" s="6"/>
      <c r="N298" s="7"/>
      <c r="O298" s="6"/>
    </row>
    <row r="299" spans="1:15" ht="52.5" x14ac:dyDescent="0.3">
      <c r="A299" s="25">
        <v>4</v>
      </c>
      <c r="B299" s="26" t="s">
        <v>81</v>
      </c>
      <c r="C299" s="26" t="s">
        <v>85</v>
      </c>
      <c r="D299" s="44">
        <v>1131</v>
      </c>
      <c r="E299" s="28">
        <v>0.13100000000000001</v>
      </c>
      <c r="F299" s="28">
        <v>0</v>
      </c>
      <c r="G299" s="28">
        <v>0</v>
      </c>
      <c r="H299" s="28">
        <v>0</v>
      </c>
      <c r="I299" s="28">
        <v>0.13100000000000001</v>
      </c>
      <c r="J299" s="28">
        <v>0</v>
      </c>
      <c r="K299" s="28">
        <v>0</v>
      </c>
      <c r="L299" s="38"/>
      <c r="M299" s="6"/>
      <c r="N299" s="7"/>
      <c r="O299" s="6"/>
    </row>
    <row r="300" spans="1:15" ht="52.5" x14ac:dyDescent="0.3">
      <c r="A300" s="25">
        <v>5</v>
      </c>
      <c r="B300" s="26" t="s">
        <v>81</v>
      </c>
      <c r="C300" s="26" t="s">
        <v>86</v>
      </c>
      <c r="D300" s="44">
        <v>6500</v>
      </c>
      <c r="E300" s="28">
        <v>0.751</v>
      </c>
      <c r="F300" s="28">
        <v>0</v>
      </c>
      <c r="G300" s="28">
        <v>0</v>
      </c>
      <c r="H300" s="28">
        <v>0</v>
      </c>
      <c r="I300" s="28">
        <v>0.751</v>
      </c>
      <c r="J300" s="28">
        <v>0</v>
      </c>
      <c r="K300" s="28">
        <v>0</v>
      </c>
      <c r="L300" s="38"/>
      <c r="M300" s="6"/>
      <c r="N300" s="7"/>
      <c r="O300" s="6"/>
    </row>
    <row r="301" spans="1:15" ht="52.5" x14ac:dyDescent="0.3">
      <c r="A301" s="25">
        <v>6</v>
      </c>
      <c r="B301" s="26" t="s">
        <v>81</v>
      </c>
      <c r="C301" s="26" t="s">
        <v>87</v>
      </c>
      <c r="D301" s="44">
        <v>6041</v>
      </c>
      <c r="E301" s="28">
        <v>0.69799999999999995</v>
      </c>
      <c r="F301" s="28">
        <v>0</v>
      </c>
      <c r="G301" s="28">
        <v>0</v>
      </c>
      <c r="H301" s="28">
        <v>0</v>
      </c>
      <c r="I301" s="28">
        <v>0</v>
      </c>
      <c r="J301" s="28">
        <v>0.69799999999999995</v>
      </c>
      <c r="K301" s="28">
        <v>0</v>
      </c>
      <c r="L301" s="38"/>
      <c r="M301" s="6"/>
      <c r="N301" s="7"/>
      <c r="O301" s="6"/>
    </row>
    <row r="302" spans="1:15" ht="65.25" x14ac:dyDescent="0.3">
      <c r="A302" s="25">
        <v>7</v>
      </c>
      <c r="B302" s="26" t="s">
        <v>81</v>
      </c>
      <c r="C302" s="26" t="s">
        <v>88</v>
      </c>
      <c r="D302" s="44">
        <v>1869</v>
      </c>
      <c r="E302" s="28">
        <v>0.216</v>
      </c>
      <c r="F302" s="28">
        <v>0</v>
      </c>
      <c r="G302" s="28">
        <v>0</v>
      </c>
      <c r="H302" s="28">
        <v>0</v>
      </c>
      <c r="I302" s="28">
        <v>0</v>
      </c>
      <c r="J302" s="28">
        <v>0.216</v>
      </c>
      <c r="K302" s="28">
        <v>0</v>
      </c>
      <c r="L302" s="38"/>
      <c r="M302" s="6"/>
      <c r="N302" s="7"/>
      <c r="O302" s="6"/>
    </row>
    <row r="303" spans="1:15" ht="52.5" x14ac:dyDescent="0.3">
      <c r="A303" s="25">
        <v>8</v>
      </c>
      <c r="B303" s="26" t="s">
        <v>81</v>
      </c>
      <c r="C303" s="26" t="s">
        <v>89</v>
      </c>
      <c r="D303" s="44">
        <v>0</v>
      </c>
      <c r="E303" s="28">
        <f t="shared" si="39"/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38"/>
      <c r="M303" s="6"/>
      <c r="N303" s="7"/>
      <c r="O303" s="6"/>
    </row>
    <row r="304" spans="1:15" x14ac:dyDescent="0.3">
      <c r="A304" s="55" t="s">
        <v>90</v>
      </c>
      <c r="B304" s="55"/>
      <c r="C304" s="55"/>
      <c r="D304" s="23">
        <f>SUM(D305:D307)</f>
        <v>0</v>
      </c>
      <c r="E304" s="22">
        <f t="shared" si="39"/>
        <v>0</v>
      </c>
      <c r="F304" s="22">
        <f t="shared" ref="F304:K304" si="51">SUM(F305:F307)</f>
        <v>0</v>
      </c>
      <c r="G304" s="22">
        <f t="shared" si="51"/>
        <v>0</v>
      </c>
      <c r="H304" s="22">
        <f t="shared" si="51"/>
        <v>0</v>
      </c>
      <c r="I304" s="22">
        <f t="shared" si="51"/>
        <v>0</v>
      </c>
      <c r="J304" s="22">
        <f t="shared" si="51"/>
        <v>0</v>
      </c>
      <c r="K304" s="22">
        <f t="shared" si="51"/>
        <v>0</v>
      </c>
      <c r="L304" s="38"/>
      <c r="M304" s="6"/>
      <c r="N304" s="7"/>
      <c r="O304" s="6"/>
    </row>
    <row r="305" spans="1:15" ht="39.75" x14ac:dyDescent="0.3">
      <c r="A305" s="25">
        <v>1</v>
      </c>
      <c r="B305" s="26" t="s">
        <v>91</v>
      </c>
      <c r="C305" s="26" t="s">
        <v>92</v>
      </c>
      <c r="D305" s="44">
        <v>0</v>
      </c>
      <c r="E305" s="28">
        <f t="shared" si="39"/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38"/>
      <c r="M305" s="6"/>
      <c r="N305" s="7"/>
      <c r="O305" s="6"/>
    </row>
    <row r="306" spans="1:15" ht="39.75" x14ac:dyDescent="0.3">
      <c r="A306" s="25">
        <v>2</v>
      </c>
      <c r="B306" s="26" t="s">
        <v>91</v>
      </c>
      <c r="C306" s="26" t="s">
        <v>93</v>
      </c>
      <c r="D306" s="44">
        <v>0</v>
      </c>
      <c r="E306" s="28">
        <f t="shared" ref="E306:E368" si="52">SUM(F306:K306)</f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38"/>
      <c r="M306" s="6"/>
      <c r="N306" s="7"/>
      <c r="O306" s="6"/>
    </row>
    <row r="307" spans="1:15" ht="39.75" x14ac:dyDescent="0.3">
      <c r="A307" s="25">
        <v>3</v>
      </c>
      <c r="B307" s="26" t="s">
        <v>91</v>
      </c>
      <c r="C307" s="26" t="s">
        <v>264</v>
      </c>
      <c r="D307" s="44">
        <v>0</v>
      </c>
      <c r="E307" s="28">
        <f t="shared" si="52"/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38"/>
      <c r="M307" s="6"/>
      <c r="N307" s="7"/>
      <c r="O307" s="6"/>
    </row>
    <row r="308" spans="1:15" x14ac:dyDescent="0.3">
      <c r="A308" s="55" t="s">
        <v>94</v>
      </c>
      <c r="B308" s="55"/>
      <c r="C308" s="55"/>
      <c r="D308" s="23">
        <f>SUM(D309:D315)</f>
        <v>3171</v>
      </c>
      <c r="E308" s="22">
        <f t="shared" si="52"/>
        <v>0.36599999999999999</v>
      </c>
      <c r="F308" s="22">
        <f t="shared" ref="F308:K308" si="53">SUM(F309:F315)</f>
        <v>0</v>
      </c>
      <c r="G308" s="22">
        <f t="shared" si="53"/>
        <v>0</v>
      </c>
      <c r="H308" s="22">
        <f t="shared" si="53"/>
        <v>0.36599999999999999</v>
      </c>
      <c r="I308" s="22">
        <f t="shared" si="53"/>
        <v>0</v>
      </c>
      <c r="J308" s="22">
        <f t="shared" si="53"/>
        <v>0</v>
      </c>
      <c r="K308" s="22">
        <f t="shared" si="53"/>
        <v>0</v>
      </c>
      <c r="L308" s="9">
        <f>SUM(F308:K308)</f>
        <v>0.36599999999999999</v>
      </c>
      <c r="M308" s="6"/>
      <c r="N308" s="7"/>
      <c r="O308" s="6"/>
    </row>
    <row r="309" spans="1:15" ht="78" x14ac:dyDescent="0.3">
      <c r="A309" s="25">
        <v>1</v>
      </c>
      <c r="B309" s="26" t="s">
        <v>95</v>
      </c>
      <c r="C309" s="26" t="s">
        <v>96</v>
      </c>
      <c r="D309" s="44">
        <v>3171</v>
      </c>
      <c r="E309" s="28">
        <v>0.36599999999999999</v>
      </c>
      <c r="F309" s="28">
        <v>0</v>
      </c>
      <c r="G309" s="28">
        <v>0</v>
      </c>
      <c r="H309" s="28">
        <f>E309</f>
        <v>0.36599999999999999</v>
      </c>
      <c r="I309" s="28">
        <v>0</v>
      </c>
      <c r="J309" s="28">
        <v>0</v>
      </c>
      <c r="K309" s="28">
        <v>0</v>
      </c>
      <c r="L309" s="38"/>
      <c r="M309" s="6"/>
      <c r="N309" s="7"/>
      <c r="O309" s="6"/>
    </row>
    <row r="310" spans="1:15" ht="52.5" x14ac:dyDescent="0.3">
      <c r="A310" s="25">
        <v>2</v>
      </c>
      <c r="B310" s="26" t="s">
        <v>95</v>
      </c>
      <c r="C310" s="26" t="s">
        <v>97</v>
      </c>
      <c r="D310" s="44">
        <v>0</v>
      </c>
      <c r="E310" s="28">
        <f t="shared" si="52"/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38"/>
      <c r="M310" s="6"/>
      <c r="N310" s="7"/>
      <c r="O310" s="6"/>
    </row>
    <row r="311" spans="1:15" ht="39.75" x14ac:dyDescent="0.3">
      <c r="A311" s="25">
        <v>3</v>
      </c>
      <c r="B311" s="26" t="s">
        <v>95</v>
      </c>
      <c r="C311" s="26" t="s">
        <v>98</v>
      </c>
      <c r="D311" s="44">
        <v>0</v>
      </c>
      <c r="E311" s="28">
        <f t="shared" si="52"/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38"/>
      <c r="M311" s="6"/>
      <c r="N311" s="7"/>
      <c r="O311" s="6"/>
    </row>
    <row r="312" spans="1:15" ht="52.5" x14ac:dyDescent="0.3">
      <c r="A312" s="25">
        <v>4</v>
      </c>
      <c r="B312" s="26" t="s">
        <v>95</v>
      </c>
      <c r="C312" s="26" t="s">
        <v>99</v>
      </c>
      <c r="D312" s="44">
        <v>0</v>
      </c>
      <c r="E312" s="28">
        <f t="shared" si="52"/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38"/>
      <c r="M312" s="6"/>
      <c r="N312" s="7"/>
      <c r="O312" s="6"/>
    </row>
    <row r="313" spans="1:15" ht="52.5" x14ac:dyDescent="0.3">
      <c r="A313" s="25">
        <v>5</v>
      </c>
      <c r="B313" s="26" t="s">
        <v>95</v>
      </c>
      <c r="C313" s="26" t="s">
        <v>100</v>
      </c>
      <c r="D313" s="44">
        <v>0</v>
      </c>
      <c r="E313" s="28">
        <f t="shared" si="52"/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38"/>
      <c r="M313" s="6"/>
      <c r="N313" s="7"/>
      <c r="O313" s="6"/>
    </row>
    <row r="314" spans="1:15" ht="78" x14ac:dyDescent="0.3">
      <c r="A314" s="25">
        <v>6</v>
      </c>
      <c r="B314" s="26" t="s">
        <v>95</v>
      </c>
      <c r="C314" s="26" t="s">
        <v>101</v>
      </c>
      <c r="D314" s="44">
        <v>0</v>
      </c>
      <c r="E314" s="28">
        <f t="shared" si="52"/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38"/>
      <c r="M314" s="6"/>
      <c r="N314" s="7"/>
      <c r="O314" s="6"/>
    </row>
    <row r="315" spans="1:15" ht="52.5" x14ac:dyDescent="0.3">
      <c r="A315" s="25">
        <v>7</v>
      </c>
      <c r="B315" s="26" t="s">
        <v>95</v>
      </c>
      <c r="C315" s="26" t="s">
        <v>102</v>
      </c>
      <c r="D315" s="44">
        <v>0</v>
      </c>
      <c r="E315" s="28">
        <f t="shared" si="52"/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38"/>
      <c r="M315" s="6"/>
      <c r="N315" s="7"/>
      <c r="O315" s="6"/>
    </row>
    <row r="316" spans="1:15" x14ac:dyDescent="0.3">
      <c r="A316" s="55" t="s">
        <v>103</v>
      </c>
      <c r="B316" s="55"/>
      <c r="C316" s="55"/>
      <c r="D316" s="23">
        <f>SUM(D317:D320)</f>
        <v>702</v>
      </c>
      <c r="E316" s="22">
        <f t="shared" si="52"/>
        <v>8.2000000000000003E-2</v>
      </c>
      <c r="F316" s="22">
        <f t="shared" ref="F316:K316" si="54">SUM(F317:F320)</f>
        <v>0</v>
      </c>
      <c r="G316" s="22">
        <f t="shared" si="54"/>
        <v>0</v>
      </c>
      <c r="H316" s="22">
        <f t="shared" si="54"/>
        <v>8.2000000000000003E-2</v>
      </c>
      <c r="I316" s="22">
        <f t="shared" si="54"/>
        <v>0</v>
      </c>
      <c r="J316" s="22">
        <f t="shared" si="54"/>
        <v>0</v>
      </c>
      <c r="K316" s="22">
        <f t="shared" si="54"/>
        <v>0</v>
      </c>
      <c r="L316" s="9">
        <f>SUM(F316:K316)</f>
        <v>8.2000000000000003E-2</v>
      </c>
      <c r="M316" s="6"/>
      <c r="N316" s="7"/>
      <c r="O316" s="6"/>
    </row>
    <row r="317" spans="1:15" ht="52.5" x14ac:dyDescent="0.3">
      <c r="A317" s="25">
        <v>1</v>
      </c>
      <c r="B317" s="26" t="s">
        <v>104</v>
      </c>
      <c r="C317" s="26" t="s">
        <v>105</v>
      </c>
      <c r="D317" s="44">
        <v>351</v>
      </c>
      <c r="E317" s="28">
        <v>4.1000000000000002E-2</v>
      </c>
      <c r="F317" s="28">
        <v>0</v>
      </c>
      <c r="G317" s="28">
        <v>0</v>
      </c>
      <c r="H317" s="28">
        <f>E317</f>
        <v>4.1000000000000002E-2</v>
      </c>
      <c r="I317" s="28">
        <v>0</v>
      </c>
      <c r="J317" s="28">
        <v>0</v>
      </c>
      <c r="K317" s="28">
        <v>0</v>
      </c>
      <c r="L317" s="38"/>
      <c r="M317" s="6"/>
      <c r="N317" s="7"/>
      <c r="O317" s="6"/>
    </row>
    <row r="318" spans="1:15" ht="65.25" x14ac:dyDescent="0.3">
      <c r="A318" s="25">
        <v>2</v>
      </c>
      <c r="B318" s="26" t="s">
        <v>104</v>
      </c>
      <c r="C318" s="26" t="s">
        <v>106</v>
      </c>
      <c r="D318" s="44">
        <v>351</v>
      </c>
      <c r="E318" s="28">
        <v>4.1000000000000002E-2</v>
      </c>
      <c r="F318" s="28">
        <v>0</v>
      </c>
      <c r="G318" s="28">
        <v>0</v>
      </c>
      <c r="H318" s="28">
        <v>4.1000000000000002E-2</v>
      </c>
      <c r="I318" s="28">
        <v>0</v>
      </c>
      <c r="J318" s="28">
        <v>0</v>
      </c>
      <c r="K318" s="28">
        <v>0</v>
      </c>
      <c r="L318" s="38"/>
      <c r="M318" s="6"/>
      <c r="N318" s="7"/>
      <c r="O318" s="6"/>
    </row>
    <row r="319" spans="1:15" ht="39.75" x14ac:dyDescent="0.3">
      <c r="A319" s="25">
        <v>3</v>
      </c>
      <c r="B319" s="26" t="s">
        <v>104</v>
      </c>
      <c r="C319" s="26" t="s">
        <v>107</v>
      </c>
      <c r="D319" s="44">
        <v>0</v>
      </c>
      <c r="E319" s="28">
        <f t="shared" si="52"/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38"/>
      <c r="M319" s="6"/>
      <c r="N319" s="7"/>
      <c r="O319" s="6"/>
    </row>
    <row r="320" spans="1:15" ht="65.25" x14ac:dyDescent="0.3">
      <c r="A320" s="25">
        <v>4</v>
      </c>
      <c r="B320" s="26" t="s">
        <v>104</v>
      </c>
      <c r="C320" s="26" t="s">
        <v>108</v>
      </c>
      <c r="D320" s="44">
        <v>0</v>
      </c>
      <c r="E320" s="28">
        <f t="shared" si="52"/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38"/>
      <c r="M320" s="6"/>
      <c r="N320" s="7"/>
      <c r="O320" s="6"/>
    </row>
    <row r="321" spans="1:15" x14ac:dyDescent="0.3">
      <c r="A321" s="55" t="s">
        <v>109</v>
      </c>
      <c r="B321" s="55"/>
      <c r="C321" s="55"/>
      <c r="D321" s="23">
        <f>SUM(D322:D334)</f>
        <v>7719</v>
      </c>
      <c r="E321" s="22">
        <f t="shared" si="52"/>
        <v>0.89200000000000002</v>
      </c>
      <c r="F321" s="22">
        <f t="shared" ref="F321:K321" si="55">SUM(F322:F334)</f>
        <v>0</v>
      </c>
      <c r="G321" s="22">
        <f t="shared" si="55"/>
        <v>0</v>
      </c>
      <c r="H321" s="22">
        <f t="shared" si="55"/>
        <v>0</v>
      </c>
      <c r="I321" s="22">
        <f t="shared" si="55"/>
        <v>0.89200000000000002</v>
      </c>
      <c r="J321" s="22">
        <f t="shared" si="55"/>
        <v>0</v>
      </c>
      <c r="K321" s="22">
        <f t="shared" si="55"/>
        <v>0</v>
      </c>
      <c r="L321" s="9">
        <f>SUM(F321:K321)</f>
        <v>0.89200000000000002</v>
      </c>
      <c r="M321" s="6"/>
      <c r="N321" s="7"/>
      <c r="O321" s="6"/>
    </row>
    <row r="322" spans="1:15" ht="52.5" x14ac:dyDescent="0.3">
      <c r="A322" s="25">
        <v>1</v>
      </c>
      <c r="B322" s="26" t="s">
        <v>110</v>
      </c>
      <c r="C322" s="26" t="s">
        <v>111</v>
      </c>
      <c r="D322" s="44">
        <v>0</v>
      </c>
      <c r="E322" s="28">
        <f t="shared" si="52"/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38"/>
      <c r="M322" s="6"/>
      <c r="N322" s="7"/>
      <c r="O322" s="6"/>
    </row>
    <row r="323" spans="1:15" ht="39.75" x14ac:dyDescent="0.3">
      <c r="A323" s="25">
        <v>2</v>
      </c>
      <c r="B323" s="26" t="s">
        <v>110</v>
      </c>
      <c r="C323" s="26" t="s">
        <v>112</v>
      </c>
      <c r="D323" s="44">
        <v>0</v>
      </c>
      <c r="E323" s="28">
        <f t="shared" si="52"/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38"/>
      <c r="M323" s="6"/>
      <c r="N323" s="7"/>
      <c r="O323" s="6"/>
    </row>
    <row r="324" spans="1:15" ht="39.75" x14ac:dyDescent="0.3">
      <c r="A324" s="25">
        <v>3</v>
      </c>
      <c r="B324" s="26" t="s">
        <v>110</v>
      </c>
      <c r="C324" s="26" t="s">
        <v>113</v>
      </c>
      <c r="D324" s="44">
        <v>0</v>
      </c>
      <c r="E324" s="28">
        <f t="shared" si="52"/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38"/>
      <c r="M324" s="6"/>
      <c r="N324" s="7"/>
      <c r="O324" s="6"/>
    </row>
    <row r="325" spans="1:15" ht="52.5" x14ac:dyDescent="0.3">
      <c r="A325" s="25">
        <v>4</v>
      </c>
      <c r="B325" s="26" t="s">
        <v>110</v>
      </c>
      <c r="C325" s="26" t="s">
        <v>114</v>
      </c>
      <c r="D325" s="44">
        <v>0</v>
      </c>
      <c r="E325" s="28">
        <f t="shared" si="52"/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38"/>
      <c r="M325" s="6"/>
      <c r="N325" s="7"/>
      <c r="O325" s="6"/>
    </row>
    <row r="326" spans="1:15" ht="39.75" x14ac:dyDescent="0.3">
      <c r="A326" s="25">
        <v>5</v>
      </c>
      <c r="B326" s="26" t="s">
        <v>110</v>
      </c>
      <c r="C326" s="26" t="s">
        <v>115</v>
      </c>
      <c r="D326" s="44">
        <v>0</v>
      </c>
      <c r="E326" s="28">
        <f t="shared" si="52"/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38"/>
      <c r="M326" s="6"/>
      <c r="N326" s="7"/>
      <c r="O326" s="6"/>
    </row>
    <row r="327" spans="1:15" ht="39.75" x14ac:dyDescent="0.3">
      <c r="A327" s="25">
        <v>6</v>
      </c>
      <c r="B327" s="26" t="s">
        <v>110</v>
      </c>
      <c r="C327" s="26" t="s">
        <v>116</v>
      </c>
      <c r="D327" s="44">
        <v>0</v>
      </c>
      <c r="E327" s="28">
        <f t="shared" si="52"/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38"/>
      <c r="M327" s="6"/>
      <c r="N327" s="7"/>
      <c r="O327" s="6"/>
    </row>
    <row r="328" spans="1:15" ht="39.75" x14ac:dyDescent="0.3">
      <c r="A328" s="25">
        <v>7</v>
      </c>
      <c r="B328" s="26" t="s">
        <v>110</v>
      </c>
      <c r="C328" s="26" t="s">
        <v>117</v>
      </c>
      <c r="D328" s="44">
        <v>0</v>
      </c>
      <c r="E328" s="28">
        <f t="shared" si="52"/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38"/>
      <c r="M328" s="6"/>
      <c r="N328" s="7"/>
      <c r="O328" s="6"/>
    </row>
    <row r="329" spans="1:15" ht="52.5" x14ac:dyDescent="0.3">
      <c r="A329" s="25">
        <v>8</v>
      </c>
      <c r="B329" s="26" t="s">
        <v>110</v>
      </c>
      <c r="C329" s="26" t="s">
        <v>118</v>
      </c>
      <c r="D329" s="44">
        <v>0</v>
      </c>
      <c r="E329" s="28">
        <f t="shared" si="52"/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38"/>
      <c r="M329" s="6"/>
      <c r="N329" s="7"/>
      <c r="O329" s="6"/>
    </row>
    <row r="330" spans="1:15" ht="103.5" x14ac:dyDescent="0.3">
      <c r="A330" s="25">
        <v>9</v>
      </c>
      <c r="B330" s="26" t="s">
        <v>110</v>
      </c>
      <c r="C330" s="26" t="s">
        <v>119</v>
      </c>
      <c r="D330" s="44">
        <v>7719</v>
      </c>
      <c r="E330" s="28">
        <v>0.89200000000000002</v>
      </c>
      <c r="F330" s="28">
        <v>0</v>
      </c>
      <c r="G330" s="28">
        <v>0</v>
      </c>
      <c r="H330" s="28">
        <v>0</v>
      </c>
      <c r="I330" s="28">
        <v>0.89200000000000002</v>
      </c>
      <c r="J330" s="28">
        <v>0</v>
      </c>
      <c r="K330" s="28">
        <v>0</v>
      </c>
      <c r="L330" s="38"/>
      <c r="M330" s="6"/>
      <c r="N330" s="7"/>
      <c r="O330" s="6"/>
    </row>
    <row r="331" spans="1:15" ht="39.75" x14ac:dyDescent="0.3">
      <c r="A331" s="25">
        <v>10</v>
      </c>
      <c r="B331" s="26" t="s">
        <v>110</v>
      </c>
      <c r="C331" s="26" t="s">
        <v>120</v>
      </c>
      <c r="D331" s="44">
        <v>0</v>
      </c>
      <c r="E331" s="28">
        <f t="shared" si="52"/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38"/>
      <c r="M331" s="6"/>
      <c r="N331" s="7"/>
      <c r="O331" s="6"/>
    </row>
    <row r="332" spans="1:15" ht="39.75" x14ac:dyDescent="0.3">
      <c r="A332" s="25">
        <v>11</v>
      </c>
      <c r="B332" s="26" t="s">
        <v>110</v>
      </c>
      <c r="C332" s="26" t="s">
        <v>121</v>
      </c>
      <c r="D332" s="44">
        <v>0</v>
      </c>
      <c r="E332" s="28">
        <f t="shared" si="52"/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38"/>
      <c r="M332" s="6"/>
      <c r="N332" s="7"/>
      <c r="O332" s="6"/>
    </row>
    <row r="333" spans="1:15" ht="52.5" x14ac:dyDescent="0.3">
      <c r="A333" s="25">
        <v>12</v>
      </c>
      <c r="B333" s="26" t="s">
        <v>110</v>
      </c>
      <c r="C333" s="26" t="s">
        <v>122</v>
      </c>
      <c r="D333" s="44">
        <v>0</v>
      </c>
      <c r="E333" s="28">
        <f t="shared" si="52"/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38"/>
      <c r="M333" s="6"/>
      <c r="N333" s="7"/>
      <c r="O333" s="6"/>
    </row>
    <row r="334" spans="1:15" ht="52.5" x14ac:dyDescent="0.3">
      <c r="A334" s="25">
        <v>13</v>
      </c>
      <c r="B334" s="26" t="s">
        <v>110</v>
      </c>
      <c r="C334" s="26" t="s">
        <v>123</v>
      </c>
      <c r="D334" s="44">
        <v>0</v>
      </c>
      <c r="E334" s="28">
        <f t="shared" si="52"/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38"/>
      <c r="M334" s="6"/>
      <c r="N334" s="7"/>
      <c r="O334" s="6"/>
    </row>
    <row r="335" spans="1:15" x14ac:dyDescent="0.3">
      <c r="A335" s="55" t="s">
        <v>124</v>
      </c>
      <c r="B335" s="55"/>
      <c r="C335" s="55"/>
      <c r="D335" s="23">
        <f>SUM(D336:D345)</f>
        <v>3552</v>
      </c>
      <c r="E335" s="22">
        <f t="shared" si="52"/>
        <v>0.41</v>
      </c>
      <c r="F335" s="22">
        <f t="shared" ref="F335:K335" si="56">SUM(F336:F345)</f>
        <v>0</v>
      </c>
      <c r="G335" s="22">
        <f t="shared" si="56"/>
        <v>0</v>
      </c>
      <c r="H335" s="22">
        <f t="shared" si="56"/>
        <v>0.41</v>
      </c>
      <c r="I335" s="22">
        <f t="shared" si="56"/>
        <v>0</v>
      </c>
      <c r="J335" s="22">
        <f t="shared" si="56"/>
        <v>0</v>
      </c>
      <c r="K335" s="22">
        <f t="shared" si="56"/>
        <v>0</v>
      </c>
      <c r="L335" s="9">
        <f>SUM(F335:K335)</f>
        <v>0.41</v>
      </c>
      <c r="M335" s="6"/>
      <c r="N335" s="7"/>
      <c r="O335" s="6"/>
    </row>
    <row r="336" spans="1:15" ht="52.5" x14ac:dyDescent="0.3">
      <c r="A336" s="25">
        <v>1</v>
      </c>
      <c r="B336" s="26" t="s">
        <v>125</v>
      </c>
      <c r="C336" s="26" t="s">
        <v>126</v>
      </c>
      <c r="D336" s="44">
        <v>3552</v>
      </c>
      <c r="E336" s="28">
        <v>0.41</v>
      </c>
      <c r="F336" s="28">
        <v>0</v>
      </c>
      <c r="G336" s="28">
        <v>0</v>
      </c>
      <c r="H336" s="28">
        <v>0.41</v>
      </c>
      <c r="I336" s="28">
        <v>0</v>
      </c>
      <c r="J336" s="28">
        <v>0</v>
      </c>
      <c r="K336" s="28">
        <v>0</v>
      </c>
      <c r="L336" s="38"/>
      <c r="M336" s="6"/>
      <c r="N336" s="7"/>
      <c r="O336" s="6"/>
    </row>
    <row r="337" spans="1:15" ht="39.75" x14ac:dyDescent="0.3">
      <c r="A337" s="25">
        <v>2</v>
      </c>
      <c r="B337" s="26" t="s">
        <v>125</v>
      </c>
      <c r="C337" s="26" t="s">
        <v>127</v>
      </c>
      <c r="D337" s="44">
        <v>0</v>
      </c>
      <c r="E337" s="28">
        <f t="shared" si="52"/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38"/>
      <c r="M337" s="6"/>
      <c r="N337" s="7"/>
      <c r="O337" s="6"/>
    </row>
    <row r="338" spans="1:15" ht="39.75" x14ac:dyDescent="0.3">
      <c r="A338" s="25">
        <v>3</v>
      </c>
      <c r="B338" s="26" t="s">
        <v>125</v>
      </c>
      <c r="C338" s="26" t="s">
        <v>128</v>
      </c>
      <c r="D338" s="44">
        <v>0</v>
      </c>
      <c r="E338" s="28">
        <f t="shared" si="52"/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38"/>
      <c r="M338" s="6"/>
      <c r="N338" s="7"/>
      <c r="O338" s="6"/>
    </row>
    <row r="339" spans="1:15" ht="39.75" x14ac:dyDescent="0.3">
      <c r="A339" s="25">
        <v>4</v>
      </c>
      <c r="B339" s="26" t="s">
        <v>125</v>
      </c>
      <c r="C339" s="26" t="s">
        <v>129</v>
      </c>
      <c r="D339" s="44">
        <v>0</v>
      </c>
      <c r="E339" s="28">
        <f t="shared" si="52"/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38"/>
      <c r="M339" s="6"/>
      <c r="N339" s="7"/>
      <c r="O339" s="6"/>
    </row>
    <row r="340" spans="1:15" ht="39.75" x14ac:dyDescent="0.3">
      <c r="A340" s="25">
        <v>5</v>
      </c>
      <c r="B340" s="26" t="s">
        <v>125</v>
      </c>
      <c r="C340" s="26" t="s">
        <v>130</v>
      </c>
      <c r="D340" s="44">
        <v>0</v>
      </c>
      <c r="E340" s="28">
        <f t="shared" si="52"/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38"/>
      <c r="M340" s="6"/>
      <c r="N340" s="7"/>
      <c r="O340" s="6"/>
    </row>
    <row r="341" spans="1:15" ht="39.75" x14ac:dyDescent="0.3">
      <c r="A341" s="25">
        <v>6</v>
      </c>
      <c r="B341" s="26" t="s">
        <v>125</v>
      </c>
      <c r="C341" s="26" t="s">
        <v>131</v>
      </c>
      <c r="D341" s="44">
        <v>0</v>
      </c>
      <c r="E341" s="28">
        <f t="shared" si="52"/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38"/>
      <c r="M341" s="6"/>
      <c r="N341" s="7"/>
      <c r="O341" s="6"/>
    </row>
    <row r="342" spans="1:15" ht="39.75" x14ac:dyDescent="0.3">
      <c r="A342" s="25">
        <v>7</v>
      </c>
      <c r="B342" s="26" t="s">
        <v>125</v>
      </c>
      <c r="C342" s="26" t="s">
        <v>132</v>
      </c>
      <c r="D342" s="44">
        <v>0</v>
      </c>
      <c r="E342" s="28">
        <f t="shared" si="52"/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38"/>
      <c r="M342" s="6"/>
      <c r="N342" s="7"/>
      <c r="O342" s="6"/>
    </row>
    <row r="343" spans="1:15" ht="39.75" x14ac:dyDescent="0.3">
      <c r="A343" s="25">
        <v>8</v>
      </c>
      <c r="B343" s="26" t="s">
        <v>125</v>
      </c>
      <c r="C343" s="26" t="s">
        <v>133</v>
      </c>
      <c r="D343" s="44">
        <v>0</v>
      </c>
      <c r="E343" s="28">
        <f t="shared" si="52"/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38"/>
      <c r="M343" s="6"/>
      <c r="N343" s="7"/>
      <c r="O343" s="6"/>
    </row>
    <row r="344" spans="1:15" ht="39.75" x14ac:dyDescent="0.3">
      <c r="A344" s="25">
        <v>9</v>
      </c>
      <c r="B344" s="26" t="s">
        <v>125</v>
      </c>
      <c r="C344" s="26" t="s">
        <v>134</v>
      </c>
      <c r="D344" s="44">
        <v>0</v>
      </c>
      <c r="E344" s="28">
        <f t="shared" si="52"/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38"/>
      <c r="M344" s="6"/>
      <c r="N344" s="7"/>
      <c r="O344" s="6"/>
    </row>
    <row r="345" spans="1:15" ht="39.75" x14ac:dyDescent="0.3">
      <c r="A345" s="25">
        <v>10</v>
      </c>
      <c r="B345" s="26" t="s">
        <v>125</v>
      </c>
      <c r="C345" s="26" t="s">
        <v>135</v>
      </c>
      <c r="D345" s="44">
        <v>0</v>
      </c>
      <c r="E345" s="28">
        <f t="shared" si="52"/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38"/>
      <c r="M345" s="6"/>
      <c r="N345" s="7"/>
      <c r="O345" s="6"/>
    </row>
    <row r="346" spans="1:15" x14ac:dyDescent="0.3">
      <c r="A346" s="55" t="s">
        <v>136</v>
      </c>
      <c r="B346" s="55"/>
      <c r="C346" s="55"/>
      <c r="D346" s="23">
        <f>SUM(D347:D351)</f>
        <v>0</v>
      </c>
      <c r="E346" s="22">
        <f t="shared" si="52"/>
        <v>0</v>
      </c>
      <c r="F346" s="22">
        <f t="shared" ref="F346:K346" si="57">SUM(F347:F351)</f>
        <v>0</v>
      </c>
      <c r="G346" s="22">
        <f t="shared" si="57"/>
        <v>0</v>
      </c>
      <c r="H346" s="22">
        <f t="shared" si="57"/>
        <v>0</v>
      </c>
      <c r="I346" s="22">
        <f t="shared" si="57"/>
        <v>0</v>
      </c>
      <c r="J346" s="22">
        <f t="shared" si="57"/>
        <v>0</v>
      </c>
      <c r="K346" s="22">
        <f t="shared" si="57"/>
        <v>0</v>
      </c>
      <c r="L346" s="38"/>
      <c r="M346" s="6"/>
      <c r="N346" s="7"/>
      <c r="O346" s="6"/>
    </row>
    <row r="347" spans="1:15" ht="52.5" x14ac:dyDescent="0.3">
      <c r="A347" s="25">
        <v>1</v>
      </c>
      <c r="B347" s="26" t="s">
        <v>137</v>
      </c>
      <c r="C347" s="26" t="s">
        <v>138</v>
      </c>
      <c r="D347" s="44">
        <v>0</v>
      </c>
      <c r="E347" s="28">
        <f t="shared" si="52"/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38"/>
      <c r="M347" s="6"/>
      <c r="N347" s="7"/>
      <c r="O347" s="6"/>
    </row>
    <row r="348" spans="1:15" ht="52.5" x14ac:dyDescent="0.3">
      <c r="A348" s="25">
        <v>2</v>
      </c>
      <c r="B348" s="26" t="s">
        <v>137</v>
      </c>
      <c r="C348" s="26" t="s">
        <v>139</v>
      </c>
      <c r="D348" s="44">
        <v>0</v>
      </c>
      <c r="E348" s="28">
        <f t="shared" si="52"/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38"/>
      <c r="M348" s="6"/>
      <c r="N348" s="7"/>
      <c r="O348" s="6"/>
    </row>
    <row r="349" spans="1:15" ht="65.25" x14ac:dyDescent="0.3">
      <c r="A349" s="25">
        <v>3</v>
      </c>
      <c r="B349" s="26" t="s">
        <v>137</v>
      </c>
      <c r="C349" s="26" t="s">
        <v>140</v>
      </c>
      <c r="D349" s="44">
        <v>0</v>
      </c>
      <c r="E349" s="28">
        <f t="shared" si="52"/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38"/>
      <c r="M349" s="6"/>
      <c r="N349" s="7"/>
      <c r="O349" s="6"/>
    </row>
    <row r="350" spans="1:15" ht="52.5" x14ac:dyDescent="0.3">
      <c r="A350" s="25">
        <v>4</v>
      </c>
      <c r="B350" s="26" t="s">
        <v>137</v>
      </c>
      <c r="C350" s="26" t="s">
        <v>141</v>
      </c>
      <c r="D350" s="44">
        <v>0</v>
      </c>
      <c r="E350" s="28">
        <f t="shared" si="52"/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38"/>
      <c r="M350" s="6"/>
      <c r="N350" s="7"/>
      <c r="O350" s="6"/>
    </row>
    <row r="351" spans="1:15" ht="65.25" x14ac:dyDescent="0.3">
      <c r="A351" s="25">
        <v>5</v>
      </c>
      <c r="B351" s="26" t="s">
        <v>137</v>
      </c>
      <c r="C351" s="26" t="s">
        <v>275</v>
      </c>
      <c r="D351" s="44">
        <v>0</v>
      </c>
      <c r="E351" s="28">
        <f t="shared" si="52"/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38"/>
      <c r="M351" s="6"/>
      <c r="N351" s="7"/>
      <c r="O351" s="6"/>
    </row>
    <row r="352" spans="1:15" x14ac:dyDescent="0.3">
      <c r="A352" s="55" t="s">
        <v>142</v>
      </c>
      <c r="B352" s="55"/>
      <c r="C352" s="55"/>
      <c r="D352" s="23">
        <f>SUM(D353:D354)</f>
        <v>7869</v>
      </c>
      <c r="E352" s="22">
        <f t="shared" si="52"/>
        <v>0.90900000000000003</v>
      </c>
      <c r="F352" s="22">
        <f t="shared" ref="F352:K352" si="58">SUM(F353:F354)</f>
        <v>0</v>
      </c>
      <c r="G352" s="22">
        <f t="shared" si="58"/>
        <v>0</v>
      </c>
      <c r="H352" s="22">
        <f t="shared" si="58"/>
        <v>0</v>
      </c>
      <c r="I352" s="22">
        <f t="shared" si="58"/>
        <v>0.90900000000000003</v>
      </c>
      <c r="J352" s="22">
        <f t="shared" si="58"/>
        <v>0</v>
      </c>
      <c r="K352" s="22">
        <f t="shared" si="58"/>
        <v>0</v>
      </c>
      <c r="L352" s="9">
        <f>SUM(F352:K352)</f>
        <v>0.90900000000000003</v>
      </c>
      <c r="M352" s="6"/>
      <c r="N352" s="7"/>
      <c r="O352" s="6"/>
    </row>
    <row r="353" spans="1:15" ht="39.75" x14ac:dyDescent="0.3">
      <c r="A353" s="25">
        <v>1</v>
      </c>
      <c r="B353" s="26" t="s">
        <v>143</v>
      </c>
      <c r="C353" s="26" t="s">
        <v>144</v>
      </c>
      <c r="D353" s="44">
        <v>7869</v>
      </c>
      <c r="E353" s="28">
        <v>0.90900000000000003</v>
      </c>
      <c r="F353" s="28">
        <v>0</v>
      </c>
      <c r="G353" s="28">
        <v>0</v>
      </c>
      <c r="H353" s="28">
        <v>0</v>
      </c>
      <c r="I353" s="28">
        <v>0.90900000000000003</v>
      </c>
      <c r="J353" s="28">
        <v>0</v>
      </c>
      <c r="K353" s="28">
        <v>0</v>
      </c>
      <c r="L353" s="38"/>
      <c r="M353" s="6"/>
      <c r="N353" s="7"/>
      <c r="O353" s="6"/>
    </row>
    <row r="354" spans="1:15" ht="52.5" x14ac:dyDescent="0.3">
      <c r="A354" s="25">
        <v>2</v>
      </c>
      <c r="B354" s="26" t="s">
        <v>143</v>
      </c>
      <c r="C354" s="26" t="s">
        <v>145</v>
      </c>
      <c r="D354" s="44">
        <v>0</v>
      </c>
      <c r="E354" s="28">
        <f t="shared" si="52"/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38"/>
      <c r="M354" s="6"/>
      <c r="N354" s="7"/>
      <c r="O354" s="6"/>
    </row>
    <row r="355" spans="1:15" x14ac:dyDescent="0.3">
      <c r="A355" s="55" t="s">
        <v>146</v>
      </c>
      <c r="B355" s="55"/>
      <c r="C355" s="55"/>
      <c r="D355" s="23">
        <f>SUM(D356:D361)</f>
        <v>617</v>
      </c>
      <c r="E355" s="22">
        <f t="shared" si="52"/>
        <v>7.1000000000000008E-2</v>
      </c>
      <c r="F355" s="22">
        <f t="shared" ref="F355:K355" si="59">SUM(F356:F361)</f>
        <v>0</v>
      </c>
      <c r="G355" s="22">
        <f t="shared" si="59"/>
        <v>0</v>
      </c>
      <c r="H355" s="22">
        <f t="shared" si="59"/>
        <v>8.9999999999999993E-3</v>
      </c>
      <c r="I355" s="22">
        <f t="shared" si="59"/>
        <v>2.3E-2</v>
      </c>
      <c r="J355" s="22">
        <f t="shared" si="59"/>
        <v>8.0000000000000002E-3</v>
      </c>
      <c r="K355" s="22">
        <f t="shared" si="59"/>
        <v>3.1E-2</v>
      </c>
      <c r="L355" s="9">
        <f>SUM(F355:K355)</f>
        <v>7.1000000000000008E-2</v>
      </c>
      <c r="M355" s="6"/>
      <c r="N355" s="7"/>
      <c r="O355" s="6"/>
    </row>
    <row r="356" spans="1:15" ht="81.75" customHeight="1" x14ac:dyDescent="0.3">
      <c r="A356" s="25">
        <v>1</v>
      </c>
      <c r="B356" s="26" t="s">
        <v>147</v>
      </c>
      <c r="C356" s="26" t="s">
        <v>265</v>
      </c>
      <c r="D356" s="44">
        <v>82</v>
      </c>
      <c r="E356" s="28">
        <v>8.9999999999999993E-3</v>
      </c>
      <c r="F356" s="28">
        <v>0</v>
      </c>
      <c r="G356" s="28">
        <v>0</v>
      </c>
      <c r="H356" s="28">
        <v>0</v>
      </c>
      <c r="I356" s="28">
        <f>E356</f>
        <v>8.9999999999999993E-3</v>
      </c>
      <c r="J356" s="28">
        <v>0</v>
      </c>
      <c r="K356" s="28">
        <v>0</v>
      </c>
      <c r="L356" s="38"/>
      <c r="M356" s="6"/>
      <c r="N356" s="7"/>
      <c r="O356" s="6"/>
    </row>
    <row r="357" spans="1:15" ht="81.75" customHeight="1" x14ac:dyDescent="0.3">
      <c r="A357" s="25">
        <v>2</v>
      </c>
      <c r="B357" s="26" t="s">
        <v>147</v>
      </c>
      <c r="C357" s="26" t="s">
        <v>266</v>
      </c>
      <c r="D357" s="44">
        <v>74</v>
      </c>
      <c r="E357" s="28">
        <v>8.9999999999999993E-3</v>
      </c>
      <c r="F357" s="28">
        <v>0</v>
      </c>
      <c r="G357" s="28">
        <v>0</v>
      </c>
      <c r="H357" s="28">
        <v>8.9999999999999993E-3</v>
      </c>
      <c r="I357" s="28">
        <v>0</v>
      </c>
      <c r="J357" s="28">
        <v>0</v>
      </c>
      <c r="K357" s="28">
        <v>0</v>
      </c>
      <c r="L357" s="38"/>
      <c r="M357" s="6"/>
      <c r="N357" s="7"/>
      <c r="O357" s="6"/>
    </row>
    <row r="358" spans="1:15" ht="52.5" x14ac:dyDescent="0.3">
      <c r="A358" s="25">
        <v>3</v>
      </c>
      <c r="B358" s="26" t="s">
        <v>147</v>
      </c>
      <c r="C358" s="26" t="s">
        <v>267</v>
      </c>
      <c r="D358" s="44">
        <v>56</v>
      </c>
      <c r="E358" s="28">
        <v>6.0000000000000001E-3</v>
      </c>
      <c r="F358" s="28">
        <v>0</v>
      </c>
      <c r="G358" s="28">
        <v>0</v>
      </c>
      <c r="H358" s="28">
        <v>0</v>
      </c>
      <c r="I358" s="28">
        <v>6.0000000000000001E-3</v>
      </c>
      <c r="J358" s="28">
        <v>0</v>
      </c>
      <c r="K358" s="28">
        <v>0</v>
      </c>
      <c r="L358" s="38"/>
      <c r="M358" s="6"/>
      <c r="N358" s="7"/>
      <c r="O358" s="6"/>
    </row>
    <row r="359" spans="1:15" ht="52.5" x14ac:dyDescent="0.3">
      <c r="A359" s="25">
        <v>4</v>
      </c>
      <c r="B359" s="26" t="s">
        <v>147</v>
      </c>
      <c r="C359" s="26" t="s">
        <v>268</v>
      </c>
      <c r="D359" s="44">
        <v>68</v>
      </c>
      <c r="E359" s="28">
        <v>8.0000000000000002E-3</v>
      </c>
      <c r="F359" s="28">
        <v>0</v>
      </c>
      <c r="G359" s="28">
        <v>0</v>
      </c>
      <c r="H359" s="28">
        <v>0</v>
      </c>
      <c r="I359" s="28">
        <v>8.0000000000000002E-3</v>
      </c>
      <c r="J359" s="28">
        <v>0</v>
      </c>
      <c r="K359" s="28">
        <v>0</v>
      </c>
      <c r="L359" s="38"/>
      <c r="M359" s="6"/>
      <c r="N359" s="7"/>
      <c r="O359" s="6"/>
    </row>
    <row r="360" spans="1:15" ht="65.25" x14ac:dyDescent="0.3">
      <c r="A360" s="25">
        <v>5</v>
      </c>
      <c r="B360" s="26" t="s">
        <v>147</v>
      </c>
      <c r="C360" s="26" t="s">
        <v>269</v>
      </c>
      <c r="D360" s="44">
        <v>69</v>
      </c>
      <c r="E360" s="28">
        <v>8.0000000000000002E-3</v>
      </c>
      <c r="F360" s="28">
        <v>0</v>
      </c>
      <c r="G360" s="28">
        <v>0</v>
      </c>
      <c r="H360" s="28">
        <v>0</v>
      </c>
      <c r="I360" s="28">
        <v>0</v>
      </c>
      <c r="J360" s="28">
        <v>8.0000000000000002E-3</v>
      </c>
      <c r="K360" s="28">
        <v>0</v>
      </c>
      <c r="L360" s="38"/>
      <c r="M360" s="6"/>
      <c r="N360" s="7"/>
      <c r="O360" s="6"/>
    </row>
    <row r="361" spans="1:15" ht="65.25" x14ac:dyDescent="0.3">
      <c r="A361" s="25">
        <v>6</v>
      </c>
      <c r="B361" s="26" t="s">
        <v>147</v>
      </c>
      <c r="C361" s="26" t="s">
        <v>270</v>
      </c>
      <c r="D361" s="44">
        <v>268</v>
      </c>
      <c r="E361" s="28">
        <v>3.1E-2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3.1E-2</v>
      </c>
      <c r="L361" s="38"/>
      <c r="M361" s="6"/>
      <c r="N361" s="7"/>
      <c r="O361" s="6"/>
    </row>
    <row r="362" spans="1:15" x14ac:dyDescent="0.3">
      <c r="A362" s="55" t="s">
        <v>148</v>
      </c>
      <c r="B362" s="55"/>
      <c r="C362" s="55"/>
      <c r="D362" s="23">
        <f>SUM(D363:D365)</f>
        <v>378</v>
      </c>
      <c r="E362" s="22">
        <f t="shared" si="52"/>
        <v>4.3999999999999997E-2</v>
      </c>
      <c r="F362" s="22">
        <f t="shared" ref="F362:K362" si="60">SUM(F363:F365)</f>
        <v>0</v>
      </c>
      <c r="G362" s="22">
        <f t="shared" si="60"/>
        <v>0</v>
      </c>
      <c r="H362" s="22">
        <f t="shared" si="60"/>
        <v>4.3999999999999997E-2</v>
      </c>
      <c r="I362" s="22">
        <f t="shared" si="60"/>
        <v>0</v>
      </c>
      <c r="J362" s="22">
        <f t="shared" si="60"/>
        <v>0</v>
      </c>
      <c r="K362" s="22">
        <f t="shared" si="60"/>
        <v>0</v>
      </c>
      <c r="L362" s="9">
        <f>SUM(F362:K362)</f>
        <v>4.3999999999999997E-2</v>
      </c>
      <c r="M362" s="6"/>
      <c r="N362" s="7"/>
      <c r="O362" s="6"/>
    </row>
    <row r="363" spans="1:15" ht="52.5" x14ac:dyDescent="0.3">
      <c r="A363" s="25">
        <v>1</v>
      </c>
      <c r="B363" s="26" t="s">
        <v>149</v>
      </c>
      <c r="C363" s="26" t="s">
        <v>150</v>
      </c>
      <c r="D363" s="44">
        <v>378</v>
      </c>
      <c r="E363" s="28">
        <v>4.3999999999999997E-2</v>
      </c>
      <c r="F363" s="28">
        <v>0</v>
      </c>
      <c r="G363" s="28">
        <v>0</v>
      </c>
      <c r="H363" s="28">
        <f>E363</f>
        <v>4.3999999999999997E-2</v>
      </c>
      <c r="I363" s="28">
        <v>0</v>
      </c>
      <c r="J363" s="28">
        <v>0</v>
      </c>
      <c r="K363" s="28">
        <v>0</v>
      </c>
      <c r="L363" s="38"/>
      <c r="M363" s="6"/>
      <c r="N363" s="7"/>
      <c r="O363" s="6"/>
    </row>
    <row r="364" spans="1:15" ht="39.75" x14ac:dyDescent="0.3">
      <c r="A364" s="25">
        <v>2</v>
      </c>
      <c r="B364" s="26" t="s">
        <v>149</v>
      </c>
      <c r="C364" s="26" t="s">
        <v>151</v>
      </c>
      <c r="D364" s="44">
        <v>0</v>
      </c>
      <c r="E364" s="28">
        <f t="shared" si="52"/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38"/>
      <c r="M364" s="6"/>
      <c r="N364" s="7"/>
      <c r="O364" s="6"/>
    </row>
    <row r="365" spans="1:15" ht="39.75" x14ac:dyDescent="0.3">
      <c r="A365" s="25">
        <v>3</v>
      </c>
      <c r="B365" s="26" t="s">
        <v>149</v>
      </c>
      <c r="C365" s="26" t="s">
        <v>152</v>
      </c>
      <c r="D365" s="44">
        <v>0</v>
      </c>
      <c r="E365" s="28">
        <f t="shared" si="52"/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38"/>
      <c r="M365" s="6"/>
      <c r="N365" s="7"/>
      <c r="O365" s="6"/>
    </row>
    <row r="366" spans="1:15" x14ac:dyDescent="0.3">
      <c r="A366" s="55" t="s">
        <v>153</v>
      </c>
      <c r="B366" s="55"/>
      <c r="C366" s="55"/>
      <c r="D366" s="23">
        <f>SUM(D367:D372)</f>
        <v>1844</v>
      </c>
      <c r="E366" s="22">
        <f t="shared" si="52"/>
        <v>0.214</v>
      </c>
      <c r="F366" s="22">
        <f t="shared" ref="F366:K366" si="61">SUM(F367:F372)</f>
        <v>0</v>
      </c>
      <c r="G366" s="22">
        <f t="shared" si="61"/>
        <v>0</v>
      </c>
      <c r="H366" s="22">
        <f t="shared" si="61"/>
        <v>0</v>
      </c>
      <c r="I366" s="22">
        <f t="shared" si="61"/>
        <v>0.107</v>
      </c>
      <c r="J366" s="22">
        <f t="shared" si="61"/>
        <v>0.107</v>
      </c>
      <c r="K366" s="22">
        <f t="shared" si="61"/>
        <v>0</v>
      </c>
      <c r="L366" s="9">
        <f>SUM(F366:K366)</f>
        <v>0.214</v>
      </c>
      <c r="M366" s="6"/>
      <c r="N366" s="7"/>
      <c r="O366" s="6"/>
    </row>
    <row r="367" spans="1:15" ht="52.5" x14ac:dyDescent="0.3">
      <c r="A367" s="25">
        <v>1</v>
      </c>
      <c r="B367" s="26" t="s">
        <v>154</v>
      </c>
      <c r="C367" s="26" t="s">
        <v>155</v>
      </c>
      <c r="D367" s="44">
        <v>922</v>
      </c>
      <c r="E367" s="28">
        <v>0.107</v>
      </c>
      <c r="F367" s="28">
        <v>0</v>
      </c>
      <c r="G367" s="28">
        <v>0</v>
      </c>
      <c r="H367" s="28">
        <v>0</v>
      </c>
      <c r="I367" s="28">
        <v>0.107</v>
      </c>
      <c r="J367" s="28">
        <v>0</v>
      </c>
      <c r="K367" s="28">
        <v>0</v>
      </c>
      <c r="L367" s="38"/>
      <c r="M367" s="6"/>
      <c r="N367" s="7"/>
      <c r="O367" s="6"/>
    </row>
    <row r="368" spans="1:15" ht="52.5" x14ac:dyDescent="0.3">
      <c r="A368" s="25">
        <v>2</v>
      </c>
      <c r="B368" s="26" t="s">
        <v>154</v>
      </c>
      <c r="C368" s="26" t="s">
        <v>156</v>
      </c>
      <c r="D368" s="44">
        <v>0</v>
      </c>
      <c r="E368" s="28">
        <f t="shared" si="52"/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38"/>
      <c r="M368" s="6"/>
      <c r="N368" s="7"/>
      <c r="O368" s="6"/>
    </row>
    <row r="369" spans="1:15" ht="52.5" x14ac:dyDescent="0.3">
      <c r="A369" s="25">
        <v>3</v>
      </c>
      <c r="B369" s="26" t="s">
        <v>154</v>
      </c>
      <c r="C369" s="26" t="s">
        <v>157</v>
      </c>
      <c r="D369" s="44">
        <v>922</v>
      </c>
      <c r="E369" s="28">
        <v>0.107</v>
      </c>
      <c r="F369" s="28">
        <v>0</v>
      </c>
      <c r="G369" s="28">
        <v>0</v>
      </c>
      <c r="H369" s="28">
        <v>0</v>
      </c>
      <c r="I369" s="28">
        <v>0</v>
      </c>
      <c r="J369" s="28">
        <v>0.107</v>
      </c>
      <c r="K369" s="28">
        <v>0</v>
      </c>
      <c r="L369" s="38"/>
      <c r="M369" s="6"/>
      <c r="N369" s="7"/>
      <c r="O369" s="6"/>
    </row>
    <row r="370" spans="1:15" ht="52.5" x14ac:dyDescent="0.3">
      <c r="A370" s="25">
        <v>4</v>
      </c>
      <c r="B370" s="26" t="s">
        <v>154</v>
      </c>
      <c r="C370" s="26" t="s">
        <v>158</v>
      </c>
      <c r="D370" s="44">
        <v>0</v>
      </c>
      <c r="E370" s="28">
        <f t="shared" ref="E370:E433" si="62">SUM(F370:K370)</f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38"/>
      <c r="M370" s="6"/>
      <c r="N370" s="7"/>
      <c r="O370" s="6"/>
    </row>
    <row r="371" spans="1:15" ht="52.5" x14ac:dyDescent="0.3">
      <c r="A371" s="25">
        <v>5</v>
      </c>
      <c r="B371" s="26" t="s">
        <v>154</v>
      </c>
      <c r="C371" s="26" t="s">
        <v>159</v>
      </c>
      <c r="D371" s="44">
        <v>0</v>
      </c>
      <c r="E371" s="28">
        <f t="shared" si="62"/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38"/>
      <c r="M371" s="6"/>
      <c r="N371" s="7"/>
      <c r="O371" s="6"/>
    </row>
    <row r="372" spans="1:15" ht="52.5" x14ac:dyDescent="0.3">
      <c r="A372" s="25">
        <v>6</v>
      </c>
      <c r="B372" s="26" t="s">
        <v>154</v>
      </c>
      <c r="C372" s="26" t="s">
        <v>160</v>
      </c>
      <c r="D372" s="44">
        <v>0</v>
      </c>
      <c r="E372" s="28">
        <f t="shared" si="62"/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38"/>
      <c r="M372" s="6"/>
      <c r="N372" s="7"/>
      <c r="O372" s="6"/>
    </row>
    <row r="373" spans="1:15" x14ac:dyDescent="0.3">
      <c r="A373" s="55" t="s">
        <v>276</v>
      </c>
      <c r="B373" s="55"/>
      <c r="C373" s="55"/>
      <c r="D373" s="23">
        <f>SUM(D374:D393)</f>
        <v>0</v>
      </c>
      <c r="E373" s="22">
        <f t="shared" si="62"/>
        <v>0</v>
      </c>
      <c r="F373" s="22">
        <f t="shared" ref="F373:K373" si="63">SUM(F374:F393)</f>
        <v>0</v>
      </c>
      <c r="G373" s="22">
        <f t="shared" si="63"/>
        <v>0</v>
      </c>
      <c r="H373" s="22">
        <f t="shared" si="63"/>
        <v>0</v>
      </c>
      <c r="I373" s="22">
        <f t="shared" si="63"/>
        <v>0</v>
      </c>
      <c r="J373" s="22">
        <f t="shared" si="63"/>
        <v>0</v>
      </c>
      <c r="K373" s="22">
        <f t="shared" si="63"/>
        <v>0</v>
      </c>
      <c r="L373" s="38"/>
      <c r="M373" s="6"/>
      <c r="N373" s="7"/>
      <c r="O373" s="6"/>
    </row>
    <row r="374" spans="1:15" ht="65.25" x14ac:dyDescent="0.3">
      <c r="A374" s="25">
        <v>1</v>
      </c>
      <c r="B374" s="26" t="s">
        <v>273</v>
      </c>
      <c r="C374" s="26" t="s">
        <v>161</v>
      </c>
      <c r="D374" s="44">
        <v>0</v>
      </c>
      <c r="E374" s="28">
        <f t="shared" si="62"/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38"/>
      <c r="M374" s="6"/>
      <c r="N374" s="7"/>
      <c r="O374" s="6"/>
    </row>
    <row r="375" spans="1:15" ht="65.25" x14ac:dyDescent="0.3">
      <c r="A375" s="25">
        <v>2</v>
      </c>
      <c r="B375" s="26" t="s">
        <v>273</v>
      </c>
      <c r="C375" s="26" t="s">
        <v>162</v>
      </c>
      <c r="D375" s="44">
        <v>0</v>
      </c>
      <c r="E375" s="28">
        <f t="shared" si="62"/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38"/>
      <c r="M375" s="6"/>
      <c r="N375" s="7"/>
      <c r="O375" s="6"/>
    </row>
    <row r="376" spans="1:15" ht="65.25" x14ac:dyDescent="0.3">
      <c r="A376" s="25">
        <v>3</v>
      </c>
      <c r="B376" s="26" t="s">
        <v>273</v>
      </c>
      <c r="C376" s="26" t="s">
        <v>163</v>
      </c>
      <c r="D376" s="44">
        <v>0</v>
      </c>
      <c r="E376" s="28">
        <f t="shared" si="62"/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38"/>
      <c r="M376" s="6"/>
      <c r="N376" s="7"/>
      <c r="O376" s="6"/>
    </row>
    <row r="377" spans="1:15" ht="65.25" x14ac:dyDescent="0.3">
      <c r="A377" s="25">
        <v>4</v>
      </c>
      <c r="B377" s="26" t="s">
        <v>273</v>
      </c>
      <c r="C377" s="26" t="s">
        <v>164</v>
      </c>
      <c r="D377" s="44">
        <v>0</v>
      </c>
      <c r="E377" s="28">
        <f t="shared" si="62"/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38"/>
      <c r="M377" s="6"/>
      <c r="N377" s="7"/>
      <c r="O377" s="6"/>
    </row>
    <row r="378" spans="1:15" ht="65.25" x14ac:dyDescent="0.3">
      <c r="A378" s="25">
        <v>5</v>
      </c>
      <c r="B378" s="26" t="s">
        <v>273</v>
      </c>
      <c r="C378" s="26" t="s">
        <v>165</v>
      </c>
      <c r="D378" s="44">
        <v>0</v>
      </c>
      <c r="E378" s="28">
        <f t="shared" si="62"/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38"/>
      <c r="M378" s="6"/>
      <c r="N378" s="7"/>
      <c r="O378" s="6"/>
    </row>
    <row r="379" spans="1:15" ht="52.5" x14ac:dyDescent="0.3">
      <c r="A379" s="25">
        <v>6</v>
      </c>
      <c r="B379" s="26" t="s">
        <v>273</v>
      </c>
      <c r="C379" s="26" t="s">
        <v>166</v>
      </c>
      <c r="D379" s="44">
        <v>0</v>
      </c>
      <c r="E379" s="28">
        <f t="shared" si="62"/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38"/>
      <c r="M379" s="6"/>
      <c r="N379" s="7"/>
      <c r="O379" s="6"/>
    </row>
    <row r="380" spans="1:15" ht="65.25" x14ac:dyDescent="0.3">
      <c r="A380" s="25">
        <v>7</v>
      </c>
      <c r="B380" s="26" t="s">
        <v>273</v>
      </c>
      <c r="C380" s="26" t="s">
        <v>167</v>
      </c>
      <c r="D380" s="44">
        <v>0</v>
      </c>
      <c r="E380" s="28">
        <f t="shared" si="62"/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38"/>
      <c r="M380" s="6"/>
      <c r="N380" s="7"/>
      <c r="O380" s="6"/>
    </row>
    <row r="381" spans="1:15" ht="52.5" x14ac:dyDescent="0.3">
      <c r="A381" s="25">
        <v>8</v>
      </c>
      <c r="B381" s="26" t="s">
        <v>273</v>
      </c>
      <c r="C381" s="26" t="s">
        <v>168</v>
      </c>
      <c r="D381" s="44">
        <v>0</v>
      </c>
      <c r="E381" s="28">
        <f t="shared" si="62"/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38"/>
      <c r="M381" s="6"/>
      <c r="N381" s="7"/>
      <c r="O381" s="6"/>
    </row>
    <row r="382" spans="1:15" ht="52.5" x14ac:dyDescent="0.3">
      <c r="A382" s="25">
        <v>9</v>
      </c>
      <c r="B382" s="26" t="s">
        <v>273</v>
      </c>
      <c r="C382" s="26" t="s">
        <v>169</v>
      </c>
      <c r="D382" s="44">
        <v>0</v>
      </c>
      <c r="E382" s="28">
        <f t="shared" si="62"/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38"/>
      <c r="M382" s="6"/>
      <c r="N382" s="7"/>
      <c r="O382" s="6"/>
    </row>
    <row r="383" spans="1:15" ht="65.25" x14ac:dyDescent="0.3">
      <c r="A383" s="25">
        <v>10</v>
      </c>
      <c r="B383" s="26" t="s">
        <v>273</v>
      </c>
      <c r="C383" s="26" t="s">
        <v>170</v>
      </c>
      <c r="D383" s="44">
        <v>0</v>
      </c>
      <c r="E383" s="28">
        <f t="shared" si="62"/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38"/>
      <c r="M383" s="6"/>
      <c r="N383" s="7"/>
      <c r="O383" s="6"/>
    </row>
    <row r="384" spans="1:15" ht="52.5" x14ac:dyDescent="0.3">
      <c r="A384" s="25">
        <v>11</v>
      </c>
      <c r="B384" s="26" t="s">
        <v>273</v>
      </c>
      <c r="C384" s="26" t="s">
        <v>171</v>
      </c>
      <c r="D384" s="44">
        <v>0</v>
      </c>
      <c r="E384" s="28">
        <f t="shared" si="62"/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38"/>
      <c r="M384" s="6"/>
      <c r="N384" s="7"/>
      <c r="O384" s="6"/>
    </row>
    <row r="385" spans="1:15" ht="52.5" x14ac:dyDescent="0.3">
      <c r="A385" s="25">
        <v>12</v>
      </c>
      <c r="B385" s="26" t="s">
        <v>273</v>
      </c>
      <c r="C385" s="26" t="s">
        <v>172</v>
      </c>
      <c r="D385" s="44">
        <v>0</v>
      </c>
      <c r="E385" s="28">
        <f t="shared" si="62"/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38"/>
      <c r="M385" s="6"/>
      <c r="N385" s="7"/>
      <c r="O385" s="6"/>
    </row>
    <row r="386" spans="1:15" ht="52.5" x14ac:dyDescent="0.3">
      <c r="A386" s="25">
        <v>13</v>
      </c>
      <c r="B386" s="26" t="s">
        <v>273</v>
      </c>
      <c r="C386" s="26" t="s">
        <v>173</v>
      </c>
      <c r="D386" s="44">
        <v>0</v>
      </c>
      <c r="E386" s="28">
        <f t="shared" si="62"/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38"/>
      <c r="M386" s="6"/>
      <c r="N386" s="7"/>
      <c r="O386" s="6"/>
    </row>
    <row r="387" spans="1:15" ht="52.5" x14ac:dyDescent="0.3">
      <c r="A387" s="25">
        <v>14</v>
      </c>
      <c r="B387" s="26" t="s">
        <v>273</v>
      </c>
      <c r="C387" s="26" t="s">
        <v>174</v>
      </c>
      <c r="D387" s="44">
        <v>0</v>
      </c>
      <c r="E387" s="28">
        <f t="shared" si="62"/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38"/>
      <c r="M387" s="6"/>
      <c r="N387" s="7"/>
      <c r="O387" s="6"/>
    </row>
    <row r="388" spans="1:15" ht="65.25" x14ac:dyDescent="0.3">
      <c r="A388" s="25">
        <v>15</v>
      </c>
      <c r="B388" s="26" t="s">
        <v>273</v>
      </c>
      <c r="C388" s="26" t="s">
        <v>175</v>
      </c>
      <c r="D388" s="44">
        <v>0</v>
      </c>
      <c r="E388" s="28">
        <f t="shared" si="62"/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38"/>
      <c r="M388" s="6"/>
      <c r="N388" s="7"/>
      <c r="O388" s="6"/>
    </row>
    <row r="389" spans="1:15" ht="65.25" x14ac:dyDescent="0.3">
      <c r="A389" s="25">
        <v>16</v>
      </c>
      <c r="B389" s="26" t="s">
        <v>273</v>
      </c>
      <c r="C389" s="26" t="s">
        <v>176</v>
      </c>
      <c r="D389" s="44">
        <v>0</v>
      </c>
      <c r="E389" s="28">
        <f t="shared" si="62"/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38"/>
      <c r="M389" s="6"/>
      <c r="N389" s="7"/>
      <c r="O389" s="6"/>
    </row>
    <row r="390" spans="1:15" ht="65.25" x14ac:dyDescent="0.3">
      <c r="A390" s="25">
        <v>17</v>
      </c>
      <c r="B390" s="26" t="s">
        <v>273</v>
      </c>
      <c r="C390" s="26" t="s">
        <v>177</v>
      </c>
      <c r="D390" s="44">
        <v>0</v>
      </c>
      <c r="E390" s="28">
        <f t="shared" si="62"/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38"/>
      <c r="M390" s="6"/>
      <c r="N390" s="7"/>
      <c r="O390" s="6"/>
    </row>
    <row r="391" spans="1:15" ht="85.5" customHeight="1" x14ac:dyDescent="0.3">
      <c r="A391" s="25">
        <v>18</v>
      </c>
      <c r="B391" s="26" t="s">
        <v>273</v>
      </c>
      <c r="C391" s="26" t="s">
        <v>277</v>
      </c>
      <c r="D391" s="44">
        <v>0</v>
      </c>
      <c r="E391" s="28">
        <f t="shared" si="62"/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38"/>
      <c r="M391" s="6"/>
      <c r="N391" s="7"/>
      <c r="O391" s="6"/>
    </row>
    <row r="392" spans="1:15" ht="52.5" x14ac:dyDescent="0.3">
      <c r="A392" s="25">
        <v>19</v>
      </c>
      <c r="B392" s="26" t="s">
        <v>273</v>
      </c>
      <c r="C392" s="26" t="s">
        <v>178</v>
      </c>
      <c r="D392" s="44">
        <v>0</v>
      </c>
      <c r="E392" s="28">
        <f t="shared" si="62"/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38"/>
      <c r="M392" s="6"/>
      <c r="N392" s="7"/>
      <c r="O392" s="6"/>
    </row>
    <row r="393" spans="1:15" ht="52.5" x14ac:dyDescent="0.3">
      <c r="A393" s="25">
        <v>20</v>
      </c>
      <c r="B393" s="26" t="s">
        <v>273</v>
      </c>
      <c r="C393" s="26" t="s">
        <v>179</v>
      </c>
      <c r="D393" s="44">
        <v>0</v>
      </c>
      <c r="E393" s="28">
        <f t="shared" si="62"/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38"/>
      <c r="M393" s="6"/>
      <c r="N393" s="7"/>
      <c r="O393" s="6"/>
    </row>
    <row r="394" spans="1:15" x14ac:dyDescent="0.3">
      <c r="A394" s="55" t="s">
        <v>180</v>
      </c>
      <c r="B394" s="55"/>
      <c r="C394" s="55"/>
      <c r="D394" s="23">
        <f>SUM(D395:D397)</f>
        <v>1069</v>
      </c>
      <c r="E394" s="22">
        <f t="shared" si="62"/>
        <v>0.124</v>
      </c>
      <c r="F394" s="22">
        <f t="shared" ref="F394:K394" si="64">SUM(F395:F397)</f>
        <v>0</v>
      </c>
      <c r="G394" s="22">
        <f t="shared" si="64"/>
        <v>0</v>
      </c>
      <c r="H394" s="22">
        <f t="shared" si="64"/>
        <v>0</v>
      </c>
      <c r="I394" s="22">
        <f t="shared" si="64"/>
        <v>6.6000000000000003E-2</v>
      </c>
      <c r="J394" s="22">
        <f t="shared" si="64"/>
        <v>0</v>
      </c>
      <c r="K394" s="22">
        <f t="shared" si="64"/>
        <v>5.8000000000000003E-2</v>
      </c>
      <c r="L394" s="9">
        <f>SUM(F394:K394)</f>
        <v>0.124</v>
      </c>
      <c r="M394" s="6"/>
      <c r="N394" s="7"/>
      <c r="O394" s="6"/>
    </row>
    <row r="395" spans="1:15" ht="52.5" x14ac:dyDescent="0.3">
      <c r="A395" s="25">
        <v>1</v>
      </c>
      <c r="B395" s="26" t="s">
        <v>181</v>
      </c>
      <c r="C395" s="26" t="s">
        <v>182</v>
      </c>
      <c r="D395" s="44">
        <v>0</v>
      </c>
      <c r="E395" s="28">
        <f t="shared" si="62"/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38"/>
      <c r="M395" s="6"/>
      <c r="N395" s="7"/>
      <c r="O395" s="6"/>
    </row>
    <row r="396" spans="1:15" ht="52.5" x14ac:dyDescent="0.3">
      <c r="A396" s="25">
        <v>2</v>
      </c>
      <c r="B396" s="26" t="s">
        <v>181</v>
      </c>
      <c r="C396" s="26" t="s">
        <v>183</v>
      </c>
      <c r="D396" s="44">
        <v>569</v>
      </c>
      <c r="E396" s="28">
        <v>6.6000000000000003E-2</v>
      </c>
      <c r="F396" s="28">
        <v>0</v>
      </c>
      <c r="G396" s="28">
        <v>0</v>
      </c>
      <c r="H396" s="28">
        <v>0</v>
      </c>
      <c r="I396" s="28">
        <v>6.6000000000000003E-2</v>
      </c>
      <c r="J396" s="28">
        <v>0</v>
      </c>
      <c r="K396" s="28">
        <v>0</v>
      </c>
      <c r="L396" s="38"/>
      <c r="M396" s="6"/>
      <c r="N396" s="7"/>
      <c r="O396" s="6"/>
    </row>
    <row r="397" spans="1:15" ht="52.5" x14ac:dyDescent="0.3">
      <c r="A397" s="25">
        <v>3</v>
      </c>
      <c r="B397" s="26" t="s">
        <v>181</v>
      </c>
      <c r="C397" s="26" t="s">
        <v>184</v>
      </c>
      <c r="D397" s="44">
        <v>500</v>
      </c>
      <c r="E397" s="28">
        <v>5.8000000000000003E-2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5.8000000000000003E-2</v>
      </c>
      <c r="L397" s="38"/>
      <c r="M397" s="6"/>
      <c r="N397" s="7"/>
      <c r="O397" s="6"/>
    </row>
    <row r="398" spans="1:15" x14ac:dyDescent="0.3">
      <c r="A398" s="55" t="s">
        <v>185</v>
      </c>
      <c r="B398" s="55"/>
      <c r="C398" s="55"/>
      <c r="D398" s="23">
        <f>SUM(D399:D409)</f>
        <v>3464</v>
      </c>
      <c r="E398" s="22">
        <f t="shared" si="62"/>
        <v>0.4</v>
      </c>
      <c r="F398" s="22">
        <f t="shared" ref="F398:K398" si="65">SUM(F399:F409)</f>
        <v>0</v>
      </c>
      <c r="G398" s="22">
        <f t="shared" si="65"/>
        <v>0</v>
      </c>
      <c r="H398" s="22">
        <f t="shared" si="65"/>
        <v>0</v>
      </c>
      <c r="I398" s="22">
        <f t="shared" si="65"/>
        <v>0</v>
      </c>
      <c r="J398" s="22">
        <f t="shared" si="65"/>
        <v>0.4</v>
      </c>
      <c r="K398" s="22">
        <f t="shared" si="65"/>
        <v>0</v>
      </c>
      <c r="L398" s="9">
        <f>SUM(F398:K398)</f>
        <v>0.4</v>
      </c>
      <c r="M398" s="6"/>
      <c r="N398" s="7"/>
      <c r="O398" s="6"/>
    </row>
    <row r="399" spans="1:15" ht="39.75" x14ac:dyDescent="0.3">
      <c r="A399" s="25">
        <v>1</v>
      </c>
      <c r="B399" s="26" t="s">
        <v>186</v>
      </c>
      <c r="C399" s="26" t="s">
        <v>187</v>
      </c>
      <c r="D399" s="44">
        <v>0</v>
      </c>
      <c r="E399" s="28">
        <f t="shared" si="62"/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38"/>
      <c r="M399" s="6"/>
      <c r="N399" s="7"/>
      <c r="O399" s="6"/>
    </row>
    <row r="400" spans="1:15" ht="52.5" x14ac:dyDescent="0.3">
      <c r="A400" s="25">
        <v>2</v>
      </c>
      <c r="B400" s="26" t="s">
        <v>186</v>
      </c>
      <c r="C400" s="26" t="s">
        <v>188</v>
      </c>
      <c r="D400" s="44">
        <v>0</v>
      </c>
      <c r="E400" s="28">
        <f t="shared" si="62"/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38"/>
      <c r="M400" s="6"/>
      <c r="N400" s="7"/>
      <c r="O400" s="6"/>
    </row>
    <row r="401" spans="1:15" ht="52.5" x14ac:dyDescent="0.3">
      <c r="A401" s="25">
        <v>3</v>
      </c>
      <c r="B401" s="26" t="s">
        <v>186</v>
      </c>
      <c r="C401" s="26" t="s">
        <v>189</v>
      </c>
      <c r="D401" s="44">
        <v>0</v>
      </c>
      <c r="E401" s="28">
        <f t="shared" si="62"/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38"/>
      <c r="M401" s="6"/>
      <c r="N401" s="7"/>
      <c r="O401" s="6"/>
    </row>
    <row r="402" spans="1:15" ht="39.75" x14ac:dyDescent="0.3">
      <c r="A402" s="25">
        <v>4</v>
      </c>
      <c r="B402" s="26" t="s">
        <v>186</v>
      </c>
      <c r="C402" s="26" t="s">
        <v>190</v>
      </c>
      <c r="D402" s="44">
        <v>0</v>
      </c>
      <c r="E402" s="28">
        <f t="shared" si="62"/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38"/>
      <c r="M402" s="6"/>
      <c r="N402" s="7"/>
      <c r="O402" s="6"/>
    </row>
    <row r="403" spans="1:15" ht="52.5" x14ac:dyDescent="0.3">
      <c r="A403" s="25">
        <v>5</v>
      </c>
      <c r="B403" s="26" t="s">
        <v>186</v>
      </c>
      <c r="C403" s="26" t="s">
        <v>191</v>
      </c>
      <c r="D403" s="44">
        <v>3464</v>
      </c>
      <c r="E403" s="28">
        <v>0.4</v>
      </c>
      <c r="F403" s="28">
        <v>0</v>
      </c>
      <c r="G403" s="28">
        <v>0</v>
      </c>
      <c r="H403" s="28">
        <v>0</v>
      </c>
      <c r="I403" s="28">
        <v>0</v>
      </c>
      <c r="J403" s="28">
        <v>0.4</v>
      </c>
      <c r="K403" s="28">
        <v>0</v>
      </c>
      <c r="L403" s="38"/>
      <c r="M403" s="6"/>
      <c r="N403" s="7"/>
      <c r="O403" s="6"/>
    </row>
    <row r="404" spans="1:15" ht="52.5" x14ac:dyDescent="0.3">
      <c r="A404" s="25">
        <v>6</v>
      </c>
      <c r="B404" s="26" t="s">
        <v>186</v>
      </c>
      <c r="C404" s="26" t="s">
        <v>192</v>
      </c>
      <c r="D404" s="44">
        <v>0</v>
      </c>
      <c r="E404" s="28">
        <f t="shared" si="62"/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38"/>
      <c r="M404" s="6"/>
      <c r="N404" s="7"/>
      <c r="O404" s="6"/>
    </row>
    <row r="405" spans="1:15" ht="52.5" x14ac:dyDescent="0.3">
      <c r="A405" s="25">
        <v>7</v>
      </c>
      <c r="B405" s="26" t="s">
        <v>186</v>
      </c>
      <c r="C405" s="26" t="s">
        <v>193</v>
      </c>
      <c r="D405" s="44">
        <v>0</v>
      </c>
      <c r="E405" s="28">
        <f t="shared" si="62"/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38"/>
      <c r="M405" s="6"/>
      <c r="N405" s="7"/>
      <c r="O405" s="6"/>
    </row>
    <row r="406" spans="1:15" ht="52.5" x14ac:dyDescent="0.3">
      <c r="A406" s="25">
        <v>8</v>
      </c>
      <c r="B406" s="26" t="s">
        <v>186</v>
      </c>
      <c r="C406" s="26" t="s">
        <v>194</v>
      </c>
      <c r="D406" s="44">
        <v>0</v>
      </c>
      <c r="E406" s="28">
        <f t="shared" si="62"/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38"/>
      <c r="M406" s="6"/>
      <c r="N406" s="7"/>
      <c r="O406" s="6"/>
    </row>
    <row r="407" spans="1:15" ht="52.5" x14ac:dyDescent="0.3">
      <c r="A407" s="25">
        <v>9</v>
      </c>
      <c r="B407" s="26" t="s">
        <v>186</v>
      </c>
      <c r="C407" s="26" t="s">
        <v>195</v>
      </c>
      <c r="D407" s="44">
        <v>0</v>
      </c>
      <c r="E407" s="28">
        <f t="shared" si="62"/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38"/>
      <c r="M407" s="6"/>
      <c r="N407" s="7"/>
      <c r="O407" s="6"/>
    </row>
    <row r="408" spans="1:15" ht="52.5" x14ac:dyDescent="0.3">
      <c r="A408" s="25">
        <v>10</v>
      </c>
      <c r="B408" s="26" t="s">
        <v>186</v>
      </c>
      <c r="C408" s="26" t="s">
        <v>196</v>
      </c>
      <c r="D408" s="44">
        <v>0</v>
      </c>
      <c r="E408" s="28">
        <f t="shared" si="62"/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38"/>
      <c r="M408" s="6"/>
      <c r="N408" s="7"/>
      <c r="O408" s="6"/>
    </row>
    <row r="409" spans="1:15" ht="52.5" x14ac:dyDescent="0.3">
      <c r="A409" s="25">
        <v>11</v>
      </c>
      <c r="B409" s="26" t="s">
        <v>186</v>
      </c>
      <c r="C409" s="26" t="s">
        <v>197</v>
      </c>
      <c r="D409" s="44">
        <v>0</v>
      </c>
      <c r="E409" s="28">
        <f t="shared" si="62"/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38"/>
      <c r="M409" s="6"/>
      <c r="N409" s="7"/>
      <c r="O409" s="6"/>
    </row>
    <row r="410" spans="1:15" x14ac:dyDescent="0.3">
      <c r="A410" s="55" t="s">
        <v>220</v>
      </c>
      <c r="B410" s="55"/>
      <c r="C410" s="55"/>
      <c r="D410" s="23">
        <f>SUM(D411:D414)</f>
        <v>760</v>
      </c>
      <c r="E410" s="22">
        <f t="shared" si="62"/>
        <v>8.7999999999999995E-2</v>
      </c>
      <c r="F410" s="22">
        <f t="shared" ref="F410:K410" si="66">SUM(F411:F414)</f>
        <v>0</v>
      </c>
      <c r="G410" s="22">
        <f t="shared" si="66"/>
        <v>0</v>
      </c>
      <c r="H410" s="22">
        <f t="shared" si="66"/>
        <v>0</v>
      </c>
      <c r="I410" s="22">
        <f t="shared" si="66"/>
        <v>8.7999999999999995E-2</v>
      </c>
      <c r="J410" s="22">
        <f t="shared" si="66"/>
        <v>0</v>
      </c>
      <c r="K410" s="22">
        <f t="shared" si="66"/>
        <v>0</v>
      </c>
      <c r="L410" s="9">
        <f>SUM(F410:K410)</f>
        <v>8.7999999999999995E-2</v>
      </c>
      <c r="M410" s="6"/>
      <c r="N410" s="7"/>
      <c r="O410" s="6"/>
    </row>
    <row r="411" spans="1:15" ht="52.5" x14ac:dyDescent="0.3">
      <c r="A411" s="25">
        <v>1</v>
      </c>
      <c r="B411" s="26" t="s">
        <v>199</v>
      </c>
      <c r="C411" s="26" t="s">
        <v>200</v>
      </c>
      <c r="D411" s="44">
        <v>0</v>
      </c>
      <c r="E411" s="28">
        <f t="shared" si="62"/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38"/>
      <c r="M411" s="6"/>
      <c r="N411" s="7"/>
      <c r="O411" s="6"/>
    </row>
    <row r="412" spans="1:15" ht="52.5" x14ac:dyDescent="0.3">
      <c r="A412" s="25">
        <v>2</v>
      </c>
      <c r="B412" s="26" t="s">
        <v>199</v>
      </c>
      <c r="C412" s="26" t="s">
        <v>201</v>
      </c>
      <c r="D412" s="44">
        <v>0</v>
      </c>
      <c r="E412" s="28">
        <f t="shared" si="62"/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38"/>
      <c r="M412" s="6"/>
      <c r="N412" s="7"/>
      <c r="O412" s="6"/>
    </row>
    <row r="413" spans="1:15" ht="52.5" x14ac:dyDescent="0.3">
      <c r="A413" s="25">
        <v>3</v>
      </c>
      <c r="B413" s="26" t="s">
        <v>199</v>
      </c>
      <c r="C413" s="26" t="s">
        <v>202</v>
      </c>
      <c r="D413" s="44">
        <v>760</v>
      </c>
      <c r="E413" s="28">
        <v>8.7999999999999995E-2</v>
      </c>
      <c r="F413" s="28">
        <v>0</v>
      </c>
      <c r="G413" s="28">
        <v>0</v>
      </c>
      <c r="H413" s="28">
        <v>0</v>
      </c>
      <c r="I413" s="28">
        <v>8.7999999999999995E-2</v>
      </c>
      <c r="J413" s="28">
        <v>0</v>
      </c>
      <c r="K413" s="28">
        <v>0</v>
      </c>
      <c r="L413" s="38"/>
      <c r="M413" s="6"/>
      <c r="N413" s="7"/>
      <c r="O413" s="6"/>
    </row>
    <row r="414" spans="1:15" ht="52.5" x14ac:dyDescent="0.3">
      <c r="A414" s="25">
        <v>4</v>
      </c>
      <c r="B414" s="26" t="s">
        <v>199</v>
      </c>
      <c r="C414" s="26" t="s">
        <v>203</v>
      </c>
      <c r="D414" s="44">
        <v>0</v>
      </c>
      <c r="E414" s="28">
        <f t="shared" si="62"/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38"/>
      <c r="M414" s="6"/>
      <c r="N414" s="7"/>
      <c r="O414" s="6"/>
    </row>
    <row r="415" spans="1:15" x14ac:dyDescent="0.3">
      <c r="A415" s="55" t="s">
        <v>204</v>
      </c>
      <c r="B415" s="55"/>
      <c r="C415" s="55"/>
      <c r="D415" s="23">
        <f>SUM(D416:D420)</f>
        <v>1325</v>
      </c>
      <c r="E415" s="22">
        <f t="shared" si="62"/>
        <v>0.153</v>
      </c>
      <c r="F415" s="22">
        <f t="shared" ref="F415:K415" si="67">SUM(F416:F420)</f>
        <v>0</v>
      </c>
      <c r="G415" s="22">
        <f t="shared" si="67"/>
        <v>0</v>
      </c>
      <c r="H415" s="22">
        <f t="shared" si="67"/>
        <v>0</v>
      </c>
      <c r="I415" s="22">
        <f t="shared" si="67"/>
        <v>0.153</v>
      </c>
      <c r="J415" s="22">
        <f t="shared" si="67"/>
        <v>0</v>
      </c>
      <c r="K415" s="22">
        <f t="shared" si="67"/>
        <v>0</v>
      </c>
      <c r="L415" s="9">
        <f>SUM(F415:K415)</f>
        <v>0.153</v>
      </c>
      <c r="M415" s="6"/>
      <c r="N415" s="7"/>
      <c r="O415" s="6"/>
    </row>
    <row r="416" spans="1:15" ht="39.75" x14ac:dyDescent="0.3">
      <c r="A416" s="25">
        <v>1</v>
      </c>
      <c r="B416" s="26" t="s">
        <v>205</v>
      </c>
      <c r="C416" s="26" t="s">
        <v>206</v>
      </c>
      <c r="D416" s="44">
        <v>0</v>
      </c>
      <c r="E416" s="28">
        <f t="shared" si="62"/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38"/>
      <c r="M416" s="6"/>
      <c r="N416" s="7"/>
      <c r="O416" s="6"/>
    </row>
    <row r="417" spans="1:15" ht="52.5" x14ac:dyDescent="0.3">
      <c r="A417" s="25">
        <v>2</v>
      </c>
      <c r="B417" s="26" t="s">
        <v>205</v>
      </c>
      <c r="C417" s="26" t="s">
        <v>207</v>
      </c>
      <c r="D417" s="44">
        <v>1325</v>
      </c>
      <c r="E417" s="28">
        <v>0.153</v>
      </c>
      <c r="F417" s="28">
        <v>0</v>
      </c>
      <c r="G417" s="28">
        <v>0</v>
      </c>
      <c r="H417" s="28">
        <v>0</v>
      </c>
      <c r="I417" s="28">
        <v>0.153</v>
      </c>
      <c r="J417" s="28">
        <v>0</v>
      </c>
      <c r="K417" s="28">
        <v>0</v>
      </c>
      <c r="L417" s="38"/>
      <c r="M417" s="6"/>
      <c r="N417" s="7"/>
      <c r="O417" s="6"/>
    </row>
    <row r="418" spans="1:15" ht="39.75" x14ac:dyDescent="0.3">
      <c r="A418" s="25">
        <v>3</v>
      </c>
      <c r="B418" s="26" t="s">
        <v>205</v>
      </c>
      <c r="C418" s="26" t="s">
        <v>208</v>
      </c>
      <c r="D418" s="44">
        <v>0</v>
      </c>
      <c r="E418" s="28">
        <f t="shared" si="62"/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38"/>
      <c r="M418" s="6"/>
      <c r="N418" s="7"/>
      <c r="O418" s="6"/>
    </row>
    <row r="419" spans="1:15" ht="39.75" x14ac:dyDescent="0.3">
      <c r="A419" s="25">
        <v>4</v>
      </c>
      <c r="B419" s="26" t="s">
        <v>205</v>
      </c>
      <c r="C419" s="26" t="s">
        <v>209</v>
      </c>
      <c r="D419" s="44">
        <v>0</v>
      </c>
      <c r="E419" s="28">
        <f t="shared" si="62"/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38"/>
      <c r="M419" s="6"/>
      <c r="N419" s="7"/>
      <c r="O419" s="6"/>
    </row>
    <row r="420" spans="1:15" ht="39.75" x14ac:dyDescent="0.3">
      <c r="A420" s="25">
        <v>5</v>
      </c>
      <c r="B420" s="26" t="s">
        <v>205</v>
      </c>
      <c r="C420" s="26" t="s">
        <v>210</v>
      </c>
      <c r="D420" s="44">
        <v>0</v>
      </c>
      <c r="E420" s="28">
        <f t="shared" si="62"/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38"/>
      <c r="M420" s="6"/>
      <c r="N420" s="7"/>
      <c r="O420" s="6"/>
    </row>
    <row r="421" spans="1:15" x14ac:dyDescent="0.3">
      <c r="A421" s="55" t="s">
        <v>211</v>
      </c>
      <c r="B421" s="55"/>
      <c r="C421" s="55"/>
      <c r="D421" s="23">
        <f>SUM(D422:D427)</f>
        <v>0</v>
      </c>
      <c r="E421" s="22">
        <f t="shared" si="62"/>
        <v>0</v>
      </c>
      <c r="F421" s="22">
        <f t="shared" ref="F421:K421" si="68">SUM(F422:F427)</f>
        <v>0</v>
      </c>
      <c r="G421" s="22">
        <f t="shared" si="68"/>
        <v>0</v>
      </c>
      <c r="H421" s="22">
        <f t="shared" si="68"/>
        <v>0</v>
      </c>
      <c r="I421" s="22">
        <f t="shared" si="68"/>
        <v>0</v>
      </c>
      <c r="J421" s="22">
        <f t="shared" si="68"/>
        <v>0</v>
      </c>
      <c r="K421" s="22">
        <f t="shared" si="68"/>
        <v>0</v>
      </c>
      <c r="L421" s="38"/>
      <c r="M421" s="6"/>
      <c r="N421" s="7"/>
      <c r="O421" s="6"/>
    </row>
    <row r="422" spans="1:15" ht="39.75" x14ac:dyDescent="0.3">
      <c r="A422" s="25">
        <v>1</v>
      </c>
      <c r="B422" s="26" t="s">
        <v>212</v>
      </c>
      <c r="C422" s="26" t="s">
        <v>213</v>
      </c>
      <c r="D422" s="44">
        <v>0</v>
      </c>
      <c r="E422" s="28">
        <f t="shared" si="62"/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38"/>
      <c r="M422" s="6"/>
      <c r="N422" s="7"/>
      <c r="O422" s="6"/>
    </row>
    <row r="423" spans="1:15" ht="52.5" x14ac:dyDescent="0.3">
      <c r="A423" s="25">
        <v>2</v>
      </c>
      <c r="B423" s="26" t="s">
        <v>212</v>
      </c>
      <c r="C423" s="26" t="s">
        <v>214</v>
      </c>
      <c r="D423" s="44">
        <v>0</v>
      </c>
      <c r="E423" s="28">
        <f t="shared" si="62"/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38"/>
      <c r="M423" s="6"/>
      <c r="N423" s="7"/>
      <c r="O423" s="6"/>
    </row>
    <row r="424" spans="1:15" ht="39.75" x14ac:dyDescent="0.3">
      <c r="A424" s="25">
        <v>3</v>
      </c>
      <c r="B424" s="26" t="s">
        <v>212</v>
      </c>
      <c r="C424" s="26" t="s">
        <v>215</v>
      </c>
      <c r="D424" s="44">
        <v>0</v>
      </c>
      <c r="E424" s="28">
        <f t="shared" si="62"/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38"/>
      <c r="M424" s="6"/>
      <c r="N424" s="7"/>
      <c r="O424" s="6"/>
    </row>
    <row r="425" spans="1:15" ht="52.5" x14ac:dyDescent="0.3">
      <c r="A425" s="25">
        <v>4</v>
      </c>
      <c r="B425" s="26" t="s">
        <v>212</v>
      </c>
      <c r="C425" s="26" t="s">
        <v>216</v>
      </c>
      <c r="D425" s="44">
        <v>0</v>
      </c>
      <c r="E425" s="28">
        <f t="shared" si="62"/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38"/>
      <c r="M425" s="6"/>
      <c r="N425" s="7"/>
      <c r="O425" s="6"/>
    </row>
    <row r="426" spans="1:15" ht="52.5" x14ac:dyDescent="0.3">
      <c r="A426" s="25">
        <v>5</v>
      </c>
      <c r="B426" s="26" t="s">
        <v>212</v>
      </c>
      <c r="C426" s="26" t="s">
        <v>217</v>
      </c>
      <c r="D426" s="44">
        <v>0</v>
      </c>
      <c r="E426" s="28">
        <f t="shared" si="62"/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38"/>
      <c r="M426" s="6"/>
      <c r="N426" s="7"/>
      <c r="O426" s="6"/>
    </row>
    <row r="427" spans="1:15" ht="52.5" x14ac:dyDescent="0.3">
      <c r="A427" s="25">
        <v>6</v>
      </c>
      <c r="B427" s="26" t="s">
        <v>212</v>
      </c>
      <c r="C427" s="26" t="s">
        <v>218</v>
      </c>
      <c r="D427" s="44">
        <v>0</v>
      </c>
      <c r="E427" s="28">
        <f t="shared" si="62"/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38"/>
      <c r="M427" s="6"/>
      <c r="N427" s="7"/>
      <c r="O427" s="6"/>
    </row>
    <row r="428" spans="1:15" x14ac:dyDescent="0.3">
      <c r="A428" s="55" t="s">
        <v>219</v>
      </c>
      <c r="B428" s="55"/>
      <c r="C428" s="55"/>
      <c r="D428" s="23">
        <f>SUM(D429:D434)</f>
        <v>721</v>
      </c>
      <c r="E428" s="22">
        <f t="shared" si="62"/>
        <v>8.299999999999999E-2</v>
      </c>
      <c r="F428" s="22">
        <f t="shared" ref="F428:K428" si="69">SUM(F429:F434)</f>
        <v>0.04</v>
      </c>
      <c r="G428" s="22">
        <f t="shared" si="69"/>
        <v>0</v>
      </c>
      <c r="H428" s="22">
        <f t="shared" si="69"/>
        <v>4.2999999999999997E-2</v>
      </c>
      <c r="I428" s="22">
        <f t="shared" si="69"/>
        <v>0</v>
      </c>
      <c r="J428" s="22">
        <f t="shared" si="69"/>
        <v>0</v>
      </c>
      <c r="K428" s="22">
        <f t="shared" si="69"/>
        <v>0</v>
      </c>
      <c r="L428" s="9">
        <f>SUM(F428:K428)</f>
        <v>8.299999999999999E-2</v>
      </c>
      <c r="M428" s="6"/>
      <c r="N428" s="7"/>
      <c r="O428" s="6"/>
    </row>
    <row r="429" spans="1:15" ht="39.75" x14ac:dyDescent="0.3">
      <c r="A429" s="25">
        <v>1</v>
      </c>
      <c r="B429" s="26" t="s">
        <v>220</v>
      </c>
      <c r="C429" s="26" t="s">
        <v>221</v>
      </c>
      <c r="D429" s="44">
        <v>350</v>
      </c>
      <c r="E429" s="28">
        <v>0.04</v>
      </c>
      <c r="F429" s="28">
        <v>0.04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38"/>
      <c r="M429" s="6"/>
      <c r="N429" s="7"/>
      <c r="O429" s="6"/>
    </row>
    <row r="430" spans="1:15" ht="39.75" x14ac:dyDescent="0.3">
      <c r="A430" s="25">
        <v>2</v>
      </c>
      <c r="B430" s="26" t="s">
        <v>220</v>
      </c>
      <c r="C430" s="26" t="s">
        <v>222</v>
      </c>
      <c r="D430" s="44">
        <v>371</v>
      </c>
      <c r="E430" s="28">
        <v>4.2999999999999997E-2</v>
      </c>
      <c r="F430" s="28">
        <v>0</v>
      </c>
      <c r="G430" s="28">
        <v>0</v>
      </c>
      <c r="H430" s="28">
        <f>E430</f>
        <v>4.2999999999999997E-2</v>
      </c>
      <c r="I430" s="28">
        <v>0</v>
      </c>
      <c r="J430" s="28">
        <v>0</v>
      </c>
      <c r="K430" s="28">
        <v>0</v>
      </c>
      <c r="L430" s="38"/>
      <c r="M430" s="6"/>
      <c r="N430" s="7"/>
      <c r="O430" s="6"/>
    </row>
    <row r="431" spans="1:15" ht="52.5" x14ac:dyDescent="0.3">
      <c r="A431" s="25">
        <v>3</v>
      </c>
      <c r="B431" s="26" t="s">
        <v>220</v>
      </c>
      <c r="C431" s="26" t="s">
        <v>223</v>
      </c>
      <c r="D431" s="44">
        <v>0</v>
      </c>
      <c r="E431" s="28">
        <f t="shared" si="62"/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38"/>
      <c r="M431" s="6"/>
      <c r="N431" s="7"/>
      <c r="O431" s="6"/>
    </row>
    <row r="432" spans="1:15" ht="52.5" x14ac:dyDescent="0.3">
      <c r="A432" s="25">
        <v>4</v>
      </c>
      <c r="B432" s="26" t="s">
        <v>220</v>
      </c>
      <c r="C432" s="26" t="s">
        <v>224</v>
      </c>
      <c r="D432" s="44">
        <v>0</v>
      </c>
      <c r="E432" s="28">
        <f t="shared" si="62"/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38"/>
      <c r="M432" s="6"/>
      <c r="N432" s="7"/>
      <c r="O432" s="6"/>
    </row>
    <row r="433" spans="1:15" ht="65.25" x14ac:dyDescent="0.3">
      <c r="A433" s="25">
        <v>5</v>
      </c>
      <c r="B433" s="26" t="s">
        <v>220</v>
      </c>
      <c r="C433" s="26" t="s">
        <v>225</v>
      </c>
      <c r="D433" s="44">
        <v>0</v>
      </c>
      <c r="E433" s="28">
        <f t="shared" si="62"/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38"/>
      <c r="M433" s="6"/>
      <c r="N433" s="7"/>
      <c r="O433" s="6"/>
    </row>
    <row r="434" spans="1:15" ht="65.25" x14ac:dyDescent="0.3">
      <c r="A434" s="25">
        <v>6</v>
      </c>
      <c r="B434" s="26" t="s">
        <v>220</v>
      </c>
      <c r="C434" s="26" t="s">
        <v>226</v>
      </c>
      <c r="D434" s="44">
        <v>0</v>
      </c>
      <c r="E434" s="28">
        <f t="shared" ref="E434:E465" si="70">SUM(F434:K434)</f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38"/>
      <c r="M434" s="6"/>
      <c r="N434" s="7"/>
      <c r="O434" s="6"/>
    </row>
    <row r="435" spans="1:15" x14ac:dyDescent="0.3">
      <c r="A435" s="55" t="s">
        <v>227</v>
      </c>
      <c r="B435" s="55"/>
      <c r="C435" s="55"/>
      <c r="D435" s="23">
        <f>SUM(D436:D441)</f>
        <v>1287</v>
      </c>
      <c r="E435" s="22">
        <f>E436+E437+E438+E439+E440+E441</f>
        <v>0.14799999999999999</v>
      </c>
      <c r="F435" s="22">
        <f t="shared" ref="F435:K435" si="71">SUM(F436:F441)</f>
        <v>0</v>
      </c>
      <c r="G435" s="22">
        <f t="shared" si="71"/>
        <v>0</v>
      </c>
      <c r="H435" s="22">
        <f t="shared" si="71"/>
        <v>0</v>
      </c>
      <c r="I435" s="22">
        <f t="shared" si="71"/>
        <v>0</v>
      </c>
      <c r="J435" s="22">
        <f t="shared" si="71"/>
        <v>0.14799999999999999</v>
      </c>
      <c r="K435" s="22">
        <f t="shared" si="71"/>
        <v>0</v>
      </c>
      <c r="L435" s="9">
        <f>SUM(F435:K435)</f>
        <v>0.14799999999999999</v>
      </c>
      <c r="M435" s="6"/>
      <c r="N435" s="7"/>
      <c r="O435" s="6"/>
    </row>
    <row r="436" spans="1:15" ht="52.5" x14ac:dyDescent="0.3">
      <c r="A436" s="25">
        <v>1</v>
      </c>
      <c r="B436" s="26" t="s">
        <v>228</v>
      </c>
      <c r="C436" s="26" t="s">
        <v>229</v>
      </c>
      <c r="D436" s="44">
        <v>322</v>
      </c>
      <c r="E436" s="28">
        <v>3.6999999999999998E-2</v>
      </c>
      <c r="F436" s="28">
        <v>0</v>
      </c>
      <c r="G436" s="28">
        <v>0</v>
      </c>
      <c r="H436" s="28">
        <v>0</v>
      </c>
      <c r="I436" s="28">
        <v>0</v>
      </c>
      <c r="J436" s="28">
        <v>3.6999999999999998E-2</v>
      </c>
      <c r="K436" s="28">
        <v>0</v>
      </c>
      <c r="L436" s="38"/>
      <c r="M436" s="6"/>
      <c r="N436" s="7"/>
      <c r="O436" s="6"/>
    </row>
    <row r="437" spans="1:15" ht="39.75" x14ac:dyDescent="0.3">
      <c r="A437" s="25">
        <v>2</v>
      </c>
      <c r="B437" s="26" t="s">
        <v>228</v>
      </c>
      <c r="C437" s="26" t="s">
        <v>230</v>
      </c>
      <c r="D437" s="44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38"/>
      <c r="M437" s="6"/>
      <c r="N437" s="7"/>
      <c r="O437" s="6"/>
    </row>
    <row r="438" spans="1:15" ht="52.5" x14ac:dyDescent="0.3">
      <c r="A438" s="25">
        <v>3</v>
      </c>
      <c r="B438" s="26" t="s">
        <v>228</v>
      </c>
      <c r="C438" s="26" t="s">
        <v>231</v>
      </c>
      <c r="D438" s="44">
        <v>314</v>
      </c>
      <c r="E438" s="28">
        <v>3.5999999999999997E-2</v>
      </c>
      <c r="F438" s="28">
        <v>0</v>
      </c>
      <c r="G438" s="28">
        <v>0</v>
      </c>
      <c r="H438" s="28">
        <v>0</v>
      </c>
      <c r="I438" s="28">
        <v>0</v>
      </c>
      <c r="J438" s="28">
        <f>E438</f>
        <v>3.5999999999999997E-2</v>
      </c>
      <c r="K438" s="28">
        <v>0</v>
      </c>
      <c r="L438" s="38"/>
      <c r="M438" s="6"/>
      <c r="N438" s="7"/>
      <c r="O438" s="6"/>
    </row>
    <row r="439" spans="1:15" ht="52.5" x14ac:dyDescent="0.3">
      <c r="A439" s="25">
        <v>4</v>
      </c>
      <c r="B439" s="26" t="s">
        <v>228</v>
      </c>
      <c r="C439" s="26" t="s">
        <v>232</v>
      </c>
      <c r="D439" s="44">
        <v>350</v>
      </c>
      <c r="E439" s="28">
        <v>0.04</v>
      </c>
      <c r="F439" s="28">
        <v>0</v>
      </c>
      <c r="G439" s="28">
        <v>0</v>
      </c>
      <c r="H439" s="28">
        <v>0</v>
      </c>
      <c r="I439" s="28">
        <v>0</v>
      </c>
      <c r="J439" s="28">
        <f>E439</f>
        <v>0.04</v>
      </c>
      <c r="K439" s="28">
        <v>0</v>
      </c>
      <c r="L439" s="38"/>
      <c r="M439" s="6"/>
      <c r="N439" s="7"/>
      <c r="O439" s="6"/>
    </row>
    <row r="440" spans="1:15" ht="52.5" x14ac:dyDescent="0.3">
      <c r="A440" s="25">
        <v>5</v>
      </c>
      <c r="B440" s="26" t="s">
        <v>228</v>
      </c>
      <c r="C440" s="26" t="s">
        <v>233</v>
      </c>
      <c r="D440" s="44">
        <v>301</v>
      </c>
      <c r="E440" s="28">
        <v>3.5000000000000003E-2</v>
      </c>
      <c r="F440" s="28">
        <v>0</v>
      </c>
      <c r="G440" s="28">
        <v>0</v>
      </c>
      <c r="H440" s="28">
        <v>0</v>
      </c>
      <c r="I440" s="28">
        <v>0</v>
      </c>
      <c r="J440" s="28">
        <f>E440</f>
        <v>3.5000000000000003E-2</v>
      </c>
      <c r="K440" s="28">
        <v>0</v>
      </c>
      <c r="L440" s="38"/>
      <c r="M440" s="6"/>
      <c r="N440" s="7"/>
      <c r="O440" s="6"/>
    </row>
    <row r="441" spans="1:15" ht="39.75" x14ac:dyDescent="0.3">
      <c r="A441" s="25">
        <v>6</v>
      </c>
      <c r="B441" s="26" t="s">
        <v>228</v>
      </c>
      <c r="C441" s="26" t="s">
        <v>234</v>
      </c>
      <c r="D441" s="44">
        <v>0</v>
      </c>
      <c r="E441" s="28">
        <f t="shared" si="70"/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38"/>
      <c r="M441" s="6"/>
      <c r="N441" s="7"/>
      <c r="O441" s="6"/>
    </row>
    <row r="442" spans="1:15" x14ac:dyDescent="0.3">
      <c r="A442" s="55" t="s">
        <v>235</v>
      </c>
      <c r="B442" s="55"/>
      <c r="C442" s="55"/>
      <c r="D442" s="23">
        <f>SUM(D443:D447)</f>
        <v>193</v>
      </c>
      <c r="E442" s="22">
        <f t="shared" si="70"/>
        <v>2.3E-2</v>
      </c>
      <c r="F442" s="22">
        <f t="shared" ref="F442:K442" si="72">SUM(F443:F447)</f>
        <v>6.0000000000000001E-3</v>
      </c>
      <c r="G442" s="22">
        <f t="shared" si="72"/>
        <v>0</v>
      </c>
      <c r="H442" s="22">
        <f t="shared" si="72"/>
        <v>0</v>
      </c>
      <c r="I442" s="22">
        <f t="shared" si="72"/>
        <v>5.0000000000000001E-3</v>
      </c>
      <c r="J442" s="22">
        <f t="shared" si="72"/>
        <v>1.2E-2</v>
      </c>
      <c r="K442" s="22">
        <f t="shared" si="72"/>
        <v>0</v>
      </c>
      <c r="L442" s="9">
        <f>SUM(F442:K442)</f>
        <v>2.3E-2</v>
      </c>
      <c r="M442" s="6"/>
      <c r="N442" s="7"/>
      <c r="O442" s="6"/>
    </row>
    <row r="443" spans="1:15" ht="39.75" x14ac:dyDescent="0.3">
      <c r="A443" s="25">
        <v>1</v>
      </c>
      <c r="B443" s="26" t="s">
        <v>236</v>
      </c>
      <c r="C443" s="26" t="s">
        <v>237</v>
      </c>
      <c r="D443" s="44">
        <v>50</v>
      </c>
      <c r="E443" s="28">
        <v>6.0000000000000001E-3</v>
      </c>
      <c r="F443" s="28">
        <v>6.0000000000000001E-3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38"/>
      <c r="M443" s="6"/>
      <c r="N443" s="7"/>
      <c r="O443" s="6"/>
    </row>
    <row r="444" spans="1:15" ht="52.5" x14ac:dyDescent="0.3">
      <c r="A444" s="25">
        <v>2</v>
      </c>
      <c r="B444" s="26" t="s">
        <v>236</v>
      </c>
      <c r="C444" s="26" t="s">
        <v>238</v>
      </c>
      <c r="D444" s="44">
        <v>43</v>
      </c>
      <c r="E444" s="28">
        <v>5.0000000000000001E-3</v>
      </c>
      <c r="F444" s="28">
        <v>0</v>
      </c>
      <c r="G444" s="28">
        <v>0</v>
      </c>
      <c r="H444" s="28">
        <v>0</v>
      </c>
      <c r="I444" s="28">
        <v>5.0000000000000001E-3</v>
      </c>
      <c r="J444" s="28">
        <v>0</v>
      </c>
      <c r="K444" s="28">
        <v>0</v>
      </c>
      <c r="L444" s="38"/>
      <c r="M444" s="6"/>
      <c r="N444" s="7"/>
      <c r="O444" s="6"/>
    </row>
    <row r="445" spans="1:15" ht="39.75" x14ac:dyDescent="0.3">
      <c r="A445" s="25">
        <v>3</v>
      </c>
      <c r="B445" s="26" t="s">
        <v>236</v>
      </c>
      <c r="C445" s="26" t="s">
        <v>239</v>
      </c>
      <c r="D445" s="44">
        <v>100</v>
      </c>
      <c r="E445" s="28">
        <v>1.2E-2</v>
      </c>
      <c r="F445" s="28">
        <v>0</v>
      </c>
      <c r="G445" s="28">
        <v>0</v>
      </c>
      <c r="H445" s="28">
        <v>0</v>
      </c>
      <c r="I445" s="28">
        <v>0</v>
      </c>
      <c r="J445" s="28">
        <v>1.2E-2</v>
      </c>
      <c r="K445" s="28">
        <v>0</v>
      </c>
      <c r="L445" s="38"/>
      <c r="M445" s="6"/>
      <c r="N445" s="7"/>
      <c r="O445" s="6"/>
    </row>
    <row r="446" spans="1:15" ht="52.5" x14ac:dyDescent="0.3">
      <c r="A446" s="25">
        <v>4</v>
      </c>
      <c r="B446" s="26" t="s">
        <v>236</v>
      </c>
      <c r="C446" s="26" t="s">
        <v>240</v>
      </c>
      <c r="D446" s="44">
        <v>0</v>
      </c>
      <c r="E446" s="28">
        <f t="shared" si="70"/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38"/>
      <c r="M446" s="6"/>
      <c r="N446" s="7"/>
      <c r="O446" s="6"/>
    </row>
    <row r="447" spans="1:15" ht="45.75" customHeight="1" x14ac:dyDescent="0.3">
      <c r="A447" s="25">
        <v>5</v>
      </c>
      <c r="B447" s="26" t="s">
        <v>236</v>
      </c>
      <c r="C447" s="26" t="s">
        <v>241</v>
      </c>
      <c r="D447" s="44">
        <v>0</v>
      </c>
      <c r="E447" s="28">
        <f t="shared" si="70"/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38"/>
      <c r="M447" s="6"/>
      <c r="N447" s="7"/>
      <c r="O447" s="6"/>
    </row>
    <row r="448" spans="1:15" x14ac:dyDescent="0.3">
      <c r="A448" s="55" t="s">
        <v>242</v>
      </c>
      <c r="B448" s="55"/>
      <c r="C448" s="55"/>
      <c r="D448" s="23">
        <f>SUM(D449:D465)</f>
        <v>5824</v>
      </c>
      <c r="E448" s="22">
        <f t="shared" si="70"/>
        <v>0.67300000000000004</v>
      </c>
      <c r="F448" s="22">
        <f t="shared" ref="F448:K448" si="73">SUM(F449:F465)</f>
        <v>0</v>
      </c>
      <c r="G448" s="22">
        <f t="shared" si="73"/>
        <v>0.34399999999999997</v>
      </c>
      <c r="H448" s="22">
        <f t="shared" si="73"/>
        <v>0</v>
      </c>
      <c r="I448" s="22">
        <f t="shared" si="73"/>
        <v>0</v>
      </c>
      <c r="J448" s="22">
        <f t="shared" si="73"/>
        <v>0.32900000000000001</v>
      </c>
      <c r="K448" s="22">
        <f t="shared" si="73"/>
        <v>0</v>
      </c>
      <c r="L448" s="9">
        <f>SUM(F448:K448)</f>
        <v>0.67300000000000004</v>
      </c>
      <c r="M448" s="6"/>
      <c r="N448" s="7"/>
      <c r="O448" s="6"/>
    </row>
    <row r="449" spans="1:15" ht="52.5" x14ac:dyDescent="0.3">
      <c r="A449" s="25">
        <v>1</v>
      </c>
      <c r="B449" s="26" t="s">
        <v>243</v>
      </c>
      <c r="C449" s="26" t="s">
        <v>244</v>
      </c>
      <c r="D449" s="27">
        <v>2975</v>
      </c>
      <c r="E449" s="28">
        <v>0.34399999999999997</v>
      </c>
      <c r="F449" s="28">
        <v>0</v>
      </c>
      <c r="G449" s="28">
        <v>0.34399999999999997</v>
      </c>
      <c r="H449" s="28">
        <v>0</v>
      </c>
      <c r="I449" s="28">
        <v>0</v>
      </c>
      <c r="J449" s="28">
        <v>0</v>
      </c>
      <c r="K449" s="28">
        <v>0</v>
      </c>
      <c r="L449" s="38"/>
      <c r="M449" s="6"/>
      <c r="N449" s="7"/>
      <c r="O449" s="6"/>
    </row>
    <row r="450" spans="1:15" ht="39.75" x14ac:dyDescent="0.3">
      <c r="A450" s="25">
        <v>2</v>
      </c>
      <c r="B450" s="26" t="s">
        <v>243</v>
      </c>
      <c r="C450" s="26" t="s">
        <v>245</v>
      </c>
      <c r="D450" s="27">
        <v>0</v>
      </c>
      <c r="E450" s="28">
        <f t="shared" si="70"/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38"/>
      <c r="M450" s="6"/>
      <c r="N450" s="7"/>
      <c r="O450" s="6"/>
    </row>
    <row r="451" spans="1:15" ht="39.75" x14ac:dyDescent="0.3">
      <c r="A451" s="25">
        <v>3</v>
      </c>
      <c r="B451" s="26" t="s">
        <v>243</v>
      </c>
      <c r="C451" s="26" t="s">
        <v>246</v>
      </c>
      <c r="D451" s="27">
        <v>0</v>
      </c>
      <c r="E451" s="28">
        <f t="shared" si="70"/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38"/>
      <c r="M451" s="6"/>
      <c r="N451" s="7"/>
      <c r="O451" s="6"/>
    </row>
    <row r="452" spans="1:15" ht="39.75" x14ac:dyDescent="0.3">
      <c r="A452" s="25">
        <v>4</v>
      </c>
      <c r="B452" s="26" t="s">
        <v>243</v>
      </c>
      <c r="C452" s="26" t="s">
        <v>247</v>
      </c>
      <c r="D452" s="27">
        <v>0</v>
      </c>
      <c r="E452" s="28">
        <f t="shared" si="70"/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38"/>
      <c r="M452" s="6"/>
      <c r="N452" s="7"/>
      <c r="O452" s="6"/>
    </row>
    <row r="453" spans="1:15" ht="39.75" x14ac:dyDescent="0.3">
      <c r="A453" s="25">
        <v>5</v>
      </c>
      <c r="B453" s="26" t="s">
        <v>243</v>
      </c>
      <c r="C453" s="26" t="s">
        <v>248</v>
      </c>
      <c r="D453" s="27">
        <v>0</v>
      </c>
      <c r="E453" s="28">
        <f t="shared" si="70"/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38"/>
      <c r="M453" s="6"/>
      <c r="N453" s="7"/>
      <c r="O453" s="6"/>
    </row>
    <row r="454" spans="1:15" ht="39.75" x14ac:dyDescent="0.3">
      <c r="A454" s="25">
        <v>6</v>
      </c>
      <c r="B454" s="26" t="s">
        <v>243</v>
      </c>
      <c r="C454" s="26" t="s">
        <v>249</v>
      </c>
      <c r="D454" s="27">
        <v>0</v>
      </c>
      <c r="E454" s="28">
        <f t="shared" si="70"/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38"/>
      <c r="M454" s="6"/>
      <c r="N454" s="7"/>
      <c r="O454" s="6"/>
    </row>
    <row r="455" spans="1:15" ht="39.75" x14ac:dyDescent="0.3">
      <c r="A455" s="25">
        <v>7</v>
      </c>
      <c r="B455" s="26" t="s">
        <v>243</v>
      </c>
      <c r="C455" s="26" t="s">
        <v>250</v>
      </c>
      <c r="D455" s="27">
        <v>0</v>
      </c>
      <c r="E455" s="28">
        <f t="shared" si="70"/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38"/>
      <c r="M455" s="6"/>
      <c r="N455" s="7"/>
      <c r="O455" s="6"/>
    </row>
    <row r="456" spans="1:15" ht="39.75" x14ac:dyDescent="0.3">
      <c r="A456" s="25">
        <v>8</v>
      </c>
      <c r="B456" s="26" t="s">
        <v>243</v>
      </c>
      <c r="C456" s="26" t="s">
        <v>251</v>
      </c>
      <c r="D456" s="27">
        <v>0</v>
      </c>
      <c r="E456" s="28">
        <f t="shared" si="70"/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38"/>
      <c r="M456" s="6"/>
      <c r="N456" s="7"/>
      <c r="O456" s="6"/>
    </row>
    <row r="457" spans="1:15" ht="39.75" x14ac:dyDescent="0.3">
      <c r="A457" s="25">
        <v>9</v>
      </c>
      <c r="B457" s="26" t="s">
        <v>243</v>
      </c>
      <c r="C457" s="26" t="s">
        <v>252</v>
      </c>
      <c r="D457" s="27">
        <v>0</v>
      </c>
      <c r="E457" s="28">
        <f t="shared" si="70"/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38"/>
      <c r="M457" s="6"/>
      <c r="N457" s="7"/>
      <c r="O457" s="6"/>
    </row>
    <row r="458" spans="1:15" ht="39.75" x14ac:dyDescent="0.3">
      <c r="A458" s="25">
        <v>10</v>
      </c>
      <c r="B458" s="26" t="s">
        <v>243</v>
      </c>
      <c r="C458" s="26" t="s">
        <v>253</v>
      </c>
      <c r="D458" s="27">
        <v>0</v>
      </c>
      <c r="E458" s="28">
        <f t="shared" si="70"/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38"/>
      <c r="M458" s="6"/>
      <c r="N458" s="7"/>
      <c r="O458" s="6"/>
    </row>
    <row r="459" spans="1:15" ht="39.75" x14ac:dyDescent="0.3">
      <c r="A459" s="25">
        <v>11</v>
      </c>
      <c r="B459" s="26" t="s">
        <v>243</v>
      </c>
      <c r="C459" s="26" t="s">
        <v>254</v>
      </c>
      <c r="D459" s="27">
        <v>0</v>
      </c>
      <c r="E459" s="28">
        <f t="shared" si="70"/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38"/>
      <c r="M459" s="6"/>
      <c r="N459" s="7"/>
      <c r="O459" s="6"/>
    </row>
    <row r="460" spans="1:15" ht="39.75" x14ac:dyDescent="0.3">
      <c r="A460" s="25">
        <v>12</v>
      </c>
      <c r="B460" s="26" t="s">
        <v>243</v>
      </c>
      <c r="C460" s="26" t="s">
        <v>255</v>
      </c>
      <c r="D460" s="27">
        <v>0</v>
      </c>
      <c r="E460" s="28">
        <f t="shared" si="70"/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38"/>
      <c r="M460" s="6"/>
      <c r="N460" s="7"/>
      <c r="O460" s="6"/>
    </row>
    <row r="461" spans="1:15" ht="39.75" x14ac:dyDescent="0.3">
      <c r="A461" s="25">
        <v>13</v>
      </c>
      <c r="B461" s="26" t="s">
        <v>243</v>
      </c>
      <c r="C461" s="26" t="s">
        <v>256</v>
      </c>
      <c r="D461" s="27">
        <v>0</v>
      </c>
      <c r="E461" s="28">
        <f t="shared" si="70"/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38"/>
      <c r="M461" s="6"/>
      <c r="N461" s="7"/>
      <c r="O461" s="6"/>
    </row>
    <row r="462" spans="1:15" ht="65.25" x14ac:dyDescent="0.3">
      <c r="A462" s="25">
        <v>14</v>
      </c>
      <c r="B462" s="26" t="s">
        <v>243</v>
      </c>
      <c r="C462" s="26" t="s">
        <v>257</v>
      </c>
      <c r="D462" s="27">
        <v>1759</v>
      </c>
      <c r="E462" s="28">
        <v>0.20300000000000001</v>
      </c>
      <c r="F462" s="28">
        <v>0</v>
      </c>
      <c r="G462" s="28">
        <v>0</v>
      </c>
      <c r="H462" s="28">
        <v>0</v>
      </c>
      <c r="I462" s="28">
        <v>0</v>
      </c>
      <c r="J462" s="28">
        <v>0.20300000000000001</v>
      </c>
      <c r="K462" s="28">
        <v>0</v>
      </c>
      <c r="L462" s="38"/>
      <c r="M462" s="6"/>
      <c r="N462" s="7"/>
      <c r="O462" s="6"/>
    </row>
    <row r="463" spans="1:15" ht="52.5" x14ac:dyDescent="0.3">
      <c r="A463" s="25">
        <v>15</v>
      </c>
      <c r="B463" s="26" t="s">
        <v>243</v>
      </c>
      <c r="C463" s="26" t="s">
        <v>258</v>
      </c>
      <c r="D463" s="27">
        <v>1090</v>
      </c>
      <c r="E463" s="28">
        <v>0.126</v>
      </c>
      <c r="F463" s="28">
        <v>0</v>
      </c>
      <c r="G463" s="28">
        <v>0</v>
      </c>
      <c r="H463" s="28">
        <v>0</v>
      </c>
      <c r="I463" s="28">
        <v>0</v>
      </c>
      <c r="J463" s="28">
        <v>0.126</v>
      </c>
      <c r="K463" s="28">
        <v>0</v>
      </c>
      <c r="L463" s="38"/>
      <c r="M463" s="6"/>
      <c r="N463" s="7"/>
      <c r="O463" s="6"/>
    </row>
    <row r="464" spans="1:15" ht="39.75" x14ac:dyDescent="0.3">
      <c r="A464" s="25">
        <v>16</v>
      </c>
      <c r="B464" s="26" t="s">
        <v>243</v>
      </c>
      <c r="C464" s="26" t="s">
        <v>259</v>
      </c>
      <c r="D464" s="27">
        <v>0</v>
      </c>
      <c r="E464" s="28">
        <f t="shared" si="70"/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38"/>
      <c r="M464" s="6"/>
      <c r="N464" s="7"/>
      <c r="O464" s="6"/>
    </row>
    <row r="465" spans="1:15" ht="39.75" x14ac:dyDescent="0.3">
      <c r="A465" s="25">
        <v>17</v>
      </c>
      <c r="B465" s="26" t="s">
        <v>243</v>
      </c>
      <c r="C465" s="26" t="s">
        <v>260</v>
      </c>
      <c r="D465" s="27">
        <v>0</v>
      </c>
      <c r="E465" s="28">
        <f t="shared" si="70"/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38"/>
      <c r="M465" s="6"/>
      <c r="N465" s="7"/>
      <c r="O465" s="6"/>
    </row>
    <row r="466" spans="1:15" ht="18" customHeight="1" x14ac:dyDescent="0.3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37">
        <f>SUM(L242:L465)</f>
        <v>10.171000000000001</v>
      </c>
      <c r="N466" s="2"/>
    </row>
  </sheetData>
  <sheetProtection formatCells="0" formatColumns="0" formatRows="0" insertColumns="0" insertRows="0" insertHyperlinks="0" deleteColumns="0" deleteRows="0" sort="0" autoFilter="0" pivotTables="0"/>
  <mergeCells count="81">
    <mergeCell ref="A466:K466"/>
    <mergeCell ref="A421:C421"/>
    <mergeCell ref="A428:C428"/>
    <mergeCell ref="A435:C435"/>
    <mergeCell ref="A442:C442"/>
    <mergeCell ref="A448:C448"/>
    <mergeCell ref="A373:C373"/>
    <mergeCell ref="A394:C394"/>
    <mergeCell ref="A398:C398"/>
    <mergeCell ref="A410:C410"/>
    <mergeCell ref="A415:C415"/>
    <mergeCell ref="A346:C346"/>
    <mergeCell ref="A352:C352"/>
    <mergeCell ref="A355:C355"/>
    <mergeCell ref="A362:C362"/>
    <mergeCell ref="A366:C366"/>
    <mergeCell ref="A304:C304"/>
    <mergeCell ref="A308:C308"/>
    <mergeCell ref="A316:C316"/>
    <mergeCell ref="A321:C321"/>
    <mergeCell ref="A335:C335"/>
    <mergeCell ref="A281:C281"/>
    <mergeCell ref="A287:C287"/>
    <mergeCell ref="A289:C289"/>
    <mergeCell ref="A291:C291"/>
    <mergeCell ref="A295:C295"/>
    <mergeCell ref="A246:C246"/>
    <mergeCell ref="A253:C253"/>
    <mergeCell ref="A257:C257"/>
    <mergeCell ref="A262:C262"/>
    <mergeCell ref="A272:C272"/>
    <mergeCell ref="A239:K239"/>
    <mergeCell ref="A240:C240"/>
    <mergeCell ref="A241:C241"/>
    <mergeCell ref="A242:C242"/>
    <mergeCell ref="A243:C243"/>
    <mergeCell ref="A194:C194"/>
    <mergeCell ref="A201:C201"/>
    <mergeCell ref="A208:C208"/>
    <mergeCell ref="A215:C215"/>
    <mergeCell ref="A221:C221"/>
    <mergeCell ref="A146:C146"/>
    <mergeCell ref="A167:C167"/>
    <mergeCell ref="A171:C171"/>
    <mergeCell ref="A183:C183"/>
    <mergeCell ref="A188:C188"/>
    <mergeCell ref="A119:C119"/>
    <mergeCell ref="A125:C125"/>
    <mergeCell ref="A128:C128"/>
    <mergeCell ref="A135:C135"/>
    <mergeCell ref="A139:C139"/>
    <mergeCell ref="A77:C77"/>
    <mergeCell ref="A81:C81"/>
    <mergeCell ref="A89:C89"/>
    <mergeCell ref="A94:C94"/>
    <mergeCell ref="A108:C108"/>
    <mergeCell ref="A54:C54"/>
    <mergeCell ref="A60:C60"/>
    <mergeCell ref="A62:C62"/>
    <mergeCell ref="A64:C64"/>
    <mergeCell ref="A68:C68"/>
    <mergeCell ref="A19:C19"/>
    <mergeCell ref="A26:C26"/>
    <mergeCell ref="A30:C30"/>
    <mergeCell ref="A35:C35"/>
    <mergeCell ref="A45:C45"/>
    <mergeCell ref="A12:K12"/>
    <mergeCell ref="A13:C13"/>
    <mergeCell ref="A14:C14"/>
    <mergeCell ref="A15:C15"/>
    <mergeCell ref="A16:C16"/>
    <mergeCell ref="I1:K1"/>
    <mergeCell ref="A5:K5"/>
    <mergeCell ref="A6:K6"/>
    <mergeCell ref="A8:A10"/>
    <mergeCell ref="B8:B10"/>
    <mergeCell ref="C8:C10"/>
    <mergeCell ref="D8:D9"/>
    <mergeCell ref="E8:E9"/>
    <mergeCell ref="F8:K8"/>
    <mergeCell ref="A3:K3"/>
  </mergeCells>
  <pageMargins left="0.62992125984251968" right="0.19685039370078741" top="1.1811023622047245" bottom="0.35433070866141736" header="0" footer="0"/>
  <pageSetup paperSize="9" scale="70" orientation="landscape" r:id="rId1"/>
  <rowBreaks count="2" manualBreakCount="2">
    <brk id="220" max="953" man="1"/>
    <brk id="465" max="9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7</vt:lpstr>
      <vt:lpstr>'Приложение 7'!Print_Titles_0</vt:lpstr>
      <vt:lpstr>'Приложение 7'!Print_Titles_0_0</vt:lpstr>
      <vt:lpstr>'Приложение 7'!Print_Titles_0_0_0</vt:lpstr>
      <vt:lpstr>'Приложение 7'!report3</vt:lpstr>
      <vt:lpstr>'Приложение 7'!report4</vt:lpstr>
      <vt:lpstr>'Приложение 7'!Заголовки_для_печати</vt:lpstr>
      <vt:lpstr>'Приложение 7'!Область_печати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Шевченко</dc:creator>
  <cp:keywords/>
  <dc:description/>
  <cp:lastModifiedBy>Сухачёв</cp:lastModifiedBy>
  <cp:lastPrinted>2019-12-05T08:23:19Z</cp:lastPrinted>
  <dcterms:created xsi:type="dcterms:W3CDTF">2006-09-16T00:00:00Z</dcterms:created>
  <dcterms:modified xsi:type="dcterms:W3CDTF">2019-12-13T08:34:53Z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