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030"/>
  </bookViews>
  <sheets>
    <sheet name="Приложение 5" sheetId="1" r:id="rId1"/>
  </sheets>
  <definedNames>
    <definedName name="print_report_468" localSheetId="0">'Приложение 5'!$9:$13</definedName>
    <definedName name="Print_Titles_0" localSheetId="0">'Приложение 5'!$9:$13</definedName>
    <definedName name="Print_Titles_0_0" localSheetId="0">'Приложение 5'!$9:$13</definedName>
    <definedName name="Print_Titles_0_0_0" localSheetId="0">'Приложение 5'!$9:$13</definedName>
    <definedName name="Print_Titles_0_0_0_0" localSheetId="0">'Приложение 5'!$9:$13</definedName>
    <definedName name="report" localSheetId="0">'Приложение 5'!$9:$13</definedName>
    <definedName name="report1" localSheetId="0">'Приложение 5'!$9:$13</definedName>
    <definedName name="report10605" localSheetId="0">'Приложение 5'!$9:$13</definedName>
    <definedName name="report2" localSheetId="0">'Приложение 5'!$9:$13</definedName>
    <definedName name="tamplate" localSheetId="0">'Приложение 5'!$10:$14</definedName>
    <definedName name="tamplate1" localSheetId="0">'Приложение 5'!$10:$14</definedName>
    <definedName name="tamplete" localSheetId="0">'Приложение 5'!$9:$13</definedName>
    <definedName name="_xlnm.Print_Titles" localSheetId="0">'Приложение 5'!$8:$12</definedName>
    <definedName name="имен" localSheetId="0">'Приложение 5'!$9:$13</definedName>
    <definedName name="имя" localSheetId="0">'Приложение 5'!$9:$13</definedName>
    <definedName name="_xlnm.Print_Area" localSheetId="0">'Приложение 5'!$A:$L</definedName>
  </definedNames>
  <calcPr calcId="162913"/>
</workbook>
</file>

<file path=xl/calcChain.xml><?xml version="1.0" encoding="utf-8"?>
<calcChain xmlns="http://schemas.openxmlformats.org/spreadsheetml/2006/main">
  <c r="G1132" i="1" l="1"/>
  <c r="G1131" i="1"/>
  <c r="J1128" i="1"/>
  <c r="I1128" i="1"/>
  <c r="H1128" i="1"/>
  <c r="G1128" i="1"/>
  <c r="G1127" i="1"/>
  <c r="G1126" i="1"/>
  <c r="J1123" i="1"/>
  <c r="I1123" i="1"/>
  <c r="H1123" i="1"/>
  <c r="G1123" i="1"/>
  <c r="G1122" i="1"/>
  <c r="G1121" i="1"/>
  <c r="J1118" i="1"/>
  <c r="I1118" i="1"/>
  <c r="H1118" i="1"/>
  <c r="G1118" i="1"/>
  <c r="G1117" i="1"/>
  <c r="G1116" i="1"/>
  <c r="J1113" i="1"/>
  <c r="I1113" i="1"/>
  <c r="H1113" i="1"/>
  <c r="G1113" i="1"/>
  <c r="G1112" i="1"/>
  <c r="G1111" i="1"/>
  <c r="J1108" i="1"/>
  <c r="I1108" i="1"/>
  <c r="H1108" i="1"/>
  <c r="G1108" i="1"/>
  <c r="G1107" i="1"/>
  <c r="G1106" i="1"/>
  <c r="J1103" i="1"/>
  <c r="I1103" i="1"/>
  <c r="H1103" i="1"/>
  <c r="G1103" i="1"/>
  <c r="G1102" i="1"/>
  <c r="G1101" i="1"/>
  <c r="J1098" i="1"/>
  <c r="I1098" i="1"/>
  <c r="H1098" i="1"/>
  <c r="G1098" i="1"/>
  <c r="G1097" i="1"/>
  <c r="G1096" i="1"/>
  <c r="J1093" i="1"/>
  <c r="I1093" i="1"/>
  <c r="H1093" i="1"/>
  <c r="G1093" i="1"/>
  <c r="G1092" i="1"/>
  <c r="G1091" i="1"/>
  <c r="J1088" i="1"/>
  <c r="I1088" i="1"/>
  <c r="H1088" i="1"/>
  <c r="G1088" i="1"/>
  <c r="G1087" i="1"/>
  <c r="G1086" i="1"/>
  <c r="J1083" i="1"/>
  <c r="I1083" i="1"/>
  <c r="H1083" i="1"/>
  <c r="G1083" i="1"/>
  <c r="G1082" i="1"/>
  <c r="G1081" i="1"/>
  <c r="J1078" i="1"/>
  <c r="I1078" i="1"/>
  <c r="H1078" i="1"/>
  <c r="G1078" i="1"/>
  <c r="G1077" i="1"/>
  <c r="G1076" i="1"/>
  <c r="J1073" i="1"/>
  <c r="I1073" i="1"/>
  <c r="H1073" i="1"/>
  <c r="G1073" i="1"/>
  <c r="G1072" i="1"/>
  <c r="G1071" i="1"/>
  <c r="J1068" i="1"/>
  <c r="I1068" i="1"/>
  <c r="H1068" i="1"/>
  <c r="G1068" i="1"/>
  <c r="G1067" i="1"/>
  <c r="G1066" i="1"/>
  <c r="J1063" i="1"/>
  <c r="I1063" i="1"/>
  <c r="H1063" i="1"/>
  <c r="G1063" i="1"/>
  <c r="G1062" i="1"/>
  <c r="G1061" i="1"/>
  <c r="J1058" i="1"/>
  <c r="I1058" i="1"/>
  <c r="H1058" i="1"/>
  <c r="G1058" i="1"/>
  <c r="G1057" i="1"/>
  <c r="G1056" i="1"/>
  <c r="J1053" i="1"/>
  <c r="I1053" i="1"/>
  <c r="H1053" i="1"/>
  <c r="G1053" i="1"/>
  <c r="G1052" i="1"/>
  <c r="G1051" i="1"/>
  <c r="J1048" i="1"/>
  <c r="I1048" i="1"/>
  <c r="H1048" i="1"/>
  <c r="G1048" i="1"/>
  <c r="J1047" i="1"/>
  <c r="I1047" i="1"/>
  <c r="H1047" i="1"/>
  <c r="G1047" i="1"/>
  <c r="J1046" i="1"/>
  <c r="I1046" i="1"/>
  <c r="H1046" i="1"/>
  <c r="G1046" i="1"/>
  <c r="L1043" i="1"/>
  <c r="K1043" i="1"/>
  <c r="J1043" i="1"/>
  <c r="I1043" i="1"/>
  <c r="H1043" i="1"/>
  <c r="G1043" i="1"/>
  <c r="G1042" i="1"/>
  <c r="G1041" i="1"/>
  <c r="J1038" i="1"/>
  <c r="I1038" i="1"/>
  <c r="H1038" i="1"/>
  <c r="G1038" i="1"/>
  <c r="G1037" i="1"/>
  <c r="G1036" i="1"/>
  <c r="J1033" i="1"/>
  <c r="I1033" i="1"/>
  <c r="H1033" i="1"/>
  <c r="G1033" i="1"/>
  <c r="G1032" i="1"/>
  <c r="G1031" i="1"/>
  <c r="J1028" i="1"/>
  <c r="I1028" i="1"/>
  <c r="H1028" i="1"/>
  <c r="G1028" i="1"/>
  <c r="G1027" i="1"/>
  <c r="G1026" i="1"/>
  <c r="J1023" i="1"/>
  <c r="I1023" i="1"/>
  <c r="H1023" i="1"/>
  <c r="G1023" i="1"/>
  <c r="G1022" i="1"/>
  <c r="G1021" i="1"/>
  <c r="J1018" i="1"/>
  <c r="I1018" i="1"/>
  <c r="I1013" i="1" s="1"/>
  <c r="H1018" i="1"/>
  <c r="G1018" i="1"/>
  <c r="J1017" i="1"/>
  <c r="I1017" i="1"/>
  <c r="H1017" i="1"/>
  <c r="J1016" i="1"/>
  <c r="I1016" i="1"/>
  <c r="H1016" i="1"/>
  <c r="G1016" i="1" s="1"/>
  <c r="L1013" i="1"/>
  <c r="K1013" i="1"/>
  <c r="J1013" i="1"/>
  <c r="H1013" i="1"/>
  <c r="G1012" i="1"/>
  <c r="G1011" i="1"/>
  <c r="J1008" i="1"/>
  <c r="I1008" i="1"/>
  <c r="H1008" i="1"/>
  <c r="G1007" i="1"/>
  <c r="G1003" i="1" s="1"/>
  <c r="G1006" i="1"/>
  <c r="J1003" i="1"/>
  <c r="I1003" i="1"/>
  <c r="H1003" i="1"/>
  <c r="G1002" i="1"/>
  <c r="G1001" i="1"/>
  <c r="J998" i="1"/>
  <c r="I998" i="1"/>
  <c r="H998" i="1"/>
  <c r="G997" i="1"/>
  <c r="G993" i="1" s="1"/>
  <c r="G996" i="1"/>
  <c r="J993" i="1"/>
  <c r="I993" i="1"/>
  <c r="H993" i="1"/>
  <c r="G992" i="1"/>
  <c r="G991" i="1"/>
  <c r="J988" i="1"/>
  <c r="I988" i="1"/>
  <c r="H988" i="1"/>
  <c r="G987" i="1"/>
  <c r="G983" i="1" s="1"/>
  <c r="G986" i="1"/>
  <c r="J983" i="1"/>
  <c r="I983" i="1"/>
  <c r="H983" i="1"/>
  <c r="J982" i="1"/>
  <c r="I982" i="1"/>
  <c r="H982" i="1"/>
  <c r="J981" i="1"/>
  <c r="I981" i="1"/>
  <c r="H981" i="1"/>
  <c r="L978" i="1"/>
  <c r="I978" i="1"/>
  <c r="G977" i="1"/>
  <c r="G976" i="1"/>
  <c r="J973" i="1"/>
  <c r="I973" i="1"/>
  <c r="H973" i="1"/>
  <c r="G973" i="1"/>
  <c r="G972" i="1"/>
  <c r="G971" i="1"/>
  <c r="J968" i="1"/>
  <c r="I968" i="1"/>
  <c r="H968" i="1"/>
  <c r="G968" i="1"/>
  <c r="G967" i="1"/>
  <c r="G966" i="1"/>
  <c r="J963" i="1"/>
  <c r="I963" i="1"/>
  <c r="H963" i="1"/>
  <c r="G962" i="1"/>
  <c r="G958" i="1" s="1"/>
  <c r="G961" i="1"/>
  <c r="J958" i="1"/>
  <c r="I958" i="1"/>
  <c r="H958" i="1"/>
  <c r="G957" i="1"/>
  <c r="G956" i="1"/>
  <c r="J953" i="1"/>
  <c r="I953" i="1"/>
  <c r="H953" i="1"/>
  <c r="G952" i="1"/>
  <c r="G948" i="1" s="1"/>
  <c r="G951" i="1"/>
  <c r="J948" i="1"/>
  <c r="I948" i="1"/>
  <c r="H948" i="1"/>
  <c r="J947" i="1"/>
  <c r="I947" i="1"/>
  <c r="H947" i="1"/>
  <c r="J946" i="1"/>
  <c r="I946" i="1"/>
  <c r="H946" i="1"/>
  <c r="L943" i="1"/>
  <c r="H943" i="1"/>
  <c r="G942" i="1"/>
  <c r="G941" i="1"/>
  <c r="J938" i="1"/>
  <c r="I938" i="1"/>
  <c r="H938" i="1"/>
  <c r="G938" i="1"/>
  <c r="G937" i="1"/>
  <c r="G936" i="1"/>
  <c r="J933" i="1"/>
  <c r="I933" i="1"/>
  <c r="H933" i="1"/>
  <c r="G933" i="1"/>
  <c r="G932" i="1"/>
  <c r="G931" i="1"/>
  <c r="J928" i="1"/>
  <c r="I928" i="1"/>
  <c r="H928" i="1"/>
  <c r="G928" i="1"/>
  <c r="G927" i="1"/>
  <c r="G926" i="1"/>
  <c r="J923" i="1"/>
  <c r="I923" i="1"/>
  <c r="H923" i="1"/>
  <c r="G923" i="1"/>
  <c r="G922" i="1"/>
  <c r="G921" i="1"/>
  <c r="J918" i="1"/>
  <c r="I918" i="1"/>
  <c r="H918" i="1"/>
  <c r="G918" i="1"/>
  <c r="G917" i="1"/>
  <c r="G916" i="1"/>
  <c r="J913" i="1"/>
  <c r="I913" i="1"/>
  <c r="H913" i="1"/>
  <c r="G913" i="1"/>
  <c r="J912" i="1"/>
  <c r="I912" i="1"/>
  <c r="H912" i="1"/>
  <c r="G912" i="1"/>
  <c r="J911" i="1"/>
  <c r="I911" i="1"/>
  <c r="H911" i="1"/>
  <c r="G911" i="1"/>
  <c r="L908" i="1"/>
  <c r="K908" i="1"/>
  <c r="J908" i="1"/>
  <c r="I908" i="1"/>
  <c r="H908" i="1"/>
  <c r="G908" i="1"/>
  <c r="G907" i="1"/>
  <c r="G906" i="1"/>
  <c r="J903" i="1"/>
  <c r="I903" i="1"/>
  <c r="H903" i="1"/>
  <c r="G903" i="1"/>
  <c r="G902" i="1"/>
  <c r="G901" i="1"/>
  <c r="J898" i="1"/>
  <c r="I898" i="1"/>
  <c r="H898" i="1"/>
  <c r="G898" i="1"/>
  <c r="G897" i="1"/>
  <c r="G896" i="1"/>
  <c r="J893" i="1"/>
  <c r="I893" i="1"/>
  <c r="H893" i="1"/>
  <c r="G893" i="1"/>
  <c r="G892" i="1"/>
  <c r="G891" i="1"/>
  <c r="J888" i="1"/>
  <c r="I888" i="1"/>
  <c r="H888" i="1"/>
  <c r="G888" i="1"/>
  <c r="G887" i="1"/>
  <c r="G886" i="1"/>
  <c r="J883" i="1"/>
  <c r="I883" i="1"/>
  <c r="H883" i="1"/>
  <c r="G883" i="1"/>
  <c r="J882" i="1"/>
  <c r="I882" i="1"/>
  <c r="H882" i="1"/>
  <c r="G882" i="1"/>
  <c r="J881" i="1"/>
  <c r="I881" i="1"/>
  <c r="H881" i="1"/>
  <c r="G881" i="1"/>
  <c r="L878" i="1"/>
  <c r="K878" i="1"/>
  <c r="J878" i="1"/>
  <c r="I878" i="1"/>
  <c r="H878" i="1"/>
  <c r="G878" i="1"/>
  <c r="G877" i="1"/>
  <c r="G876" i="1"/>
  <c r="J873" i="1"/>
  <c r="I873" i="1"/>
  <c r="H873" i="1"/>
  <c r="G873" i="1"/>
  <c r="G872" i="1"/>
  <c r="G871" i="1"/>
  <c r="J868" i="1"/>
  <c r="I868" i="1"/>
  <c r="H868" i="1"/>
  <c r="G868" i="1"/>
  <c r="G867" i="1"/>
  <c r="G866" i="1"/>
  <c r="J863" i="1"/>
  <c r="I863" i="1"/>
  <c r="H863" i="1"/>
  <c r="G863" i="1"/>
  <c r="G862" i="1"/>
  <c r="G861" i="1"/>
  <c r="J858" i="1"/>
  <c r="I858" i="1"/>
  <c r="H858" i="1"/>
  <c r="G858" i="1"/>
  <c r="J857" i="1"/>
  <c r="I857" i="1"/>
  <c r="H857" i="1"/>
  <c r="G857" i="1"/>
  <c r="J856" i="1"/>
  <c r="I856" i="1"/>
  <c r="H856" i="1"/>
  <c r="G856" i="1"/>
  <c r="L853" i="1"/>
  <c r="K853" i="1"/>
  <c r="J853" i="1"/>
  <c r="I853" i="1"/>
  <c r="H853" i="1"/>
  <c r="G853" i="1"/>
  <c r="G852" i="1"/>
  <c r="G851" i="1"/>
  <c r="J848" i="1"/>
  <c r="I848" i="1"/>
  <c r="H848" i="1"/>
  <c r="G848" i="1"/>
  <c r="G847" i="1"/>
  <c r="G846" i="1"/>
  <c r="J843" i="1"/>
  <c r="I843" i="1"/>
  <c r="H843" i="1"/>
  <c r="G843" i="1"/>
  <c r="G842" i="1"/>
  <c r="G841" i="1"/>
  <c r="J838" i="1"/>
  <c r="I838" i="1"/>
  <c r="H838" i="1"/>
  <c r="G838" i="1"/>
  <c r="G837" i="1"/>
  <c r="G836" i="1"/>
  <c r="J833" i="1"/>
  <c r="I833" i="1"/>
  <c r="H833" i="1"/>
  <c r="G833" i="1"/>
  <c r="G832" i="1"/>
  <c r="G831" i="1"/>
  <c r="J828" i="1"/>
  <c r="I828" i="1"/>
  <c r="H828" i="1"/>
  <c r="G828" i="1"/>
  <c r="G827" i="1"/>
  <c r="G826" i="1"/>
  <c r="J823" i="1"/>
  <c r="I823" i="1"/>
  <c r="H823" i="1"/>
  <c r="G823" i="1"/>
  <c r="G822" i="1"/>
  <c r="G821" i="1"/>
  <c r="J818" i="1"/>
  <c r="I818" i="1"/>
  <c r="H818" i="1"/>
  <c r="G818" i="1"/>
  <c r="G817" i="1"/>
  <c r="G816" i="1"/>
  <c r="J813" i="1"/>
  <c r="I813" i="1"/>
  <c r="H813" i="1"/>
  <c r="G813" i="1"/>
  <c r="G812" i="1"/>
  <c r="G811" i="1"/>
  <c r="J808" i="1"/>
  <c r="I808" i="1"/>
  <c r="H808" i="1"/>
  <c r="G808" i="1"/>
  <c r="G807" i="1"/>
  <c r="G806" i="1"/>
  <c r="J803" i="1"/>
  <c r="I803" i="1"/>
  <c r="H803" i="1"/>
  <c r="G803" i="1"/>
  <c r="G802" i="1"/>
  <c r="G801" i="1"/>
  <c r="J798" i="1"/>
  <c r="I798" i="1"/>
  <c r="H798" i="1"/>
  <c r="G798" i="1"/>
  <c r="J797" i="1"/>
  <c r="I797" i="1"/>
  <c r="H797" i="1"/>
  <c r="J796" i="1"/>
  <c r="I796" i="1"/>
  <c r="H796" i="1"/>
  <c r="G796" i="1" s="1"/>
  <c r="L793" i="1"/>
  <c r="K793" i="1"/>
  <c r="J793" i="1"/>
  <c r="I793" i="1"/>
  <c r="H793" i="1"/>
  <c r="G792" i="1"/>
  <c r="G788" i="1" s="1"/>
  <c r="G791" i="1"/>
  <c r="J788" i="1"/>
  <c r="J773" i="1" s="1"/>
  <c r="I788" i="1"/>
  <c r="H788" i="1"/>
  <c r="H773" i="1" s="1"/>
  <c r="G787" i="1"/>
  <c r="G786" i="1"/>
  <c r="J783" i="1"/>
  <c r="I783" i="1"/>
  <c r="H783" i="1"/>
  <c r="G783" i="1"/>
  <c r="G782" i="1"/>
  <c r="G781" i="1"/>
  <c r="J778" i="1"/>
  <c r="I778" i="1"/>
  <c r="I773" i="1" s="1"/>
  <c r="H778" i="1"/>
  <c r="G778" i="1"/>
  <c r="J777" i="1"/>
  <c r="I777" i="1"/>
  <c r="H777" i="1"/>
  <c r="J776" i="1"/>
  <c r="I776" i="1"/>
  <c r="H776" i="1"/>
  <c r="G776" i="1" s="1"/>
  <c r="L773" i="1"/>
  <c r="K773" i="1"/>
  <c r="G772" i="1"/>
  <c r="G768" i="1" s="1"/>
  <c r="G771" i="1"/>
  <c r="J768" i="1"/>
  <c r="I768" i="1"/>
  <c r="H768" i="1"/>
  <c r="G767" i="1"/>
  <c r="G763" i="1" s="1"/>
  <c r="G766" i="1"/>
  <c r="J763" i="1"/>
  <c r="I763" i="1"/>
  <c r="H763" i="1"/>
  <c r="G762" i="1"/>
  <c r="G758" i="1" s="1"/>
  <c r="G761" i="1"/>
  <c r="J758" i="1"/>
  <c r="I758" i="1"/>
  <c r="H758" i="1"/>
  <c r="G757" i="1"/>
  <c r="G753" i="1" s="1"/>
  <c r="G756" i="1"/>
  <c r="J753" i="1"/>
  <c r="I753" i="1"/>
  <c r="H753" i="1"/>
  <c r="G752" i="1"/>
  <c r="G748" i="1" s="1"/>
  <c r="G751" i="1"/>
  <c r="J748" i="1"/>
  <c r="I748" i="1"/>
  <c r="H748" i="1"/>
  <c r="G747" i="1"/>
  <c r="G743" i="1" s="1"/>
  <c r="G746" i="1"/>
  <c r="J743" i="1"/>
  <c r="I743" i="1"/>
  <c r="H743" i="1"/>
  <c r="G742" i="1"/>
  <c r="G738" i="1" s="1"/>
  <c r="G741" i="1"/>
  <c r="J738" i="1"/>
  <c r="I738" i="1"/>
  <c r="H738" i="1"/>
  <c r="G737" i="1"/>
  <c r="G733" i="1" s="1"/>
  <c r="G736" i="1"/>
  <c r="J733" i="1"/>
  <c r="I733" i="1"/>
  <c r="H733" i="1"/>
  <c r="G732" i="1"/>
  <c r="G728" i="1" s="1"/>
  <c r="G731" i="1"/>
  <c r="J728" i="1"/>
  <c r="I728" i="1"/>
  <c r="H728" i="1"/>
  <c r="G727" i="1"/>
  <c r="G723" i="1" s="1"/>
  <c r="G726" i="1"/>
  <c r="J723" i="1"/>
  <c r="I723" i="1"/>
  <c r="H723" i="1"/>
  <c r="G722" i="1"/>
  <c r="G718" i="1" s="1"/>
  <c r="G721" i="1"/>
  <c r="J718" i="1"/>
  <c r="I718" i="1"/>
  <c r="H718" i="1"/>
  <c r="G717" i="1"/>
  <c r="G713" i="1" s="1"/>
  <c r="G716" i="1"/>
  <c r="J713" i="1"/>
  <c r="I713" i="1"/>
  <c r="H713" i="1"/>
  <c r="G712" i="1"/>
  <c r="G708" i="1" s="1"/>
  <c r="G711" i="1"/>
  <c r="J708" i="1"/>
  <c r="I708" i="1"/>
  <c r="H708" i="1"/>
  <c r="G707" i="1"/>
  <c r="G703" i="1" s="1"/>
  <c r="G706" i="1"/>
  <c r="J703" i="1"/>
  <c r="I703" i="1"/>
  <c r="H703" i="1"/>
  <c r="G702" i="1"/>
  <c r="G698" i="1" s="1"/>
  <c r="G701" i="1"/>
  <c r="J698" i="1"/>
  <c r="I698" i="1"/>
  <c r="H698" i="1"/>
  <c r="G697" i="1"/>
  <c r="G693" i="1" s="1"/>
  <c r="G696" i="1"/>
  <c r="J693" i="1"/>
  <c r="I693" i="1"/>
  <c r="H693" i="1"/>
  <c r="G692" i="1"/>
  <c r="G688" i="1" s="1"/>
  <c r="G691" i="1"/>
  <c r="J688" i="1"/>
  <c r="I688" i="1"/>
  <c r="H688" i="1"/>
  <c r="G687" i="1"/>
  <c r="G683" i="1" s="1"/>
  <c r="G686" i="1"/>
  <c r="J683" i="1"/>
  <c r="I683" i="1"/>
  <c r="H683" i="1"/>
  <c r="G682" i="1"/>
  <c r="G678" i="1" s="1"/>
  <c r="G681" i="1"/>
  <c r="J678" i="1"/>
  <c r="I678" i="1"/>
  <c r="H678" i="1"/>
  <c r="G677" i="1"/>
  <c r="G673" i="1" s="1"/>
  <c r="G676" i="1"/>
  <c r="J673" i="1"/>
  <c r="I673" i="1"/>
  <c r="H673" i="1"/>
  <c r="J672" i="1"/>
  <c r="I672" i="1"/>
  <c r="H672" i="1"/>
  <c r="K668" i="1" s="1"/>
  <c r="J671" i="1"/>
  <c r="I671" i="1"/>
  <c r="H671" i="1"/>
  <c r="L668" i="1"/>
  <c r="J668" i="1"/>
  <c r="I668" i="1"/>
  <c r="H668" i="1"/>
  <c r="G667" i="1"/>
  <c r="G666" i="1"/>
  <c r="J663" i="1"/>
  <c r="I663" i="1"/>
  <c r="H663" i="1"/>
  <c r="G662" i="1"/>
  <c r="G661" i="1"/>
  <c r="J658" i="1"/>
  <c r="I658" i="1"/>
  <c r="H658" i="1"/>
  <c r="G657" i="1"/>
  <c r="G656" i="1"/>
  <c r="J653" i="1"/>
  <c r="I653" i="1"/>
  <c r="H653" i="1"/>
  <c r="G652" i="1"/>
  <c r="G651" i="1"/>
  <c r="J648" i="1"/>
  <c r="I648" i="1"/>
  <c r="H648" i="1"/>
  <c r="G647" i="1"/>
  <c r="G646" i="1"/>
  <c r="J643" i="1"/>
  <c r="I643" i="1"/>
  <c r="H643" i="1"/>
  <c r="G642" i="1"/>
  <c r="G638" i="1" s="1"/>
  <c r="G641" i="1"/>
  <c r="J638" i="1"/>
  <c r="I638" i="1"/>
  <c r="H638" i="1"/>
  <c r="J637" i="1"/>
  <c r="I637" i="1"/>
  <c r="H637" i="1"/>
  <c r="J636" i="1"/>
  <c r="I636" i="1"/>
  <c r="H636" i="1"/>
  <c r="L633" i="1"/>
  <c r="H633" i="1"/>
  <c r="G632" i="1"/>
  <c r="G631" i="1"/>
  <c r="J628" i="1"/>
  <c r="I628" i="1"/>
  <c r="H628" i="1"/>
  <c r="G627" i="1"/>
  <c r="G623" i="1" s="1"/>
  <c r="G626" i="1"/>
  <c r="J623" i="1"/>
  <c r="J613" i="1" s="1"/>
  <c r="I623" i="1"/>
  <c r="H623" i="1"/>
  <c r="H613" i="1" s="1"/>
  <c r="G622" i="1"/>
  <c r="G621" i="1"/>
  <c r="J618" i="1"/>
  <c r="I618" i="1"/>
  <c r="H618" i="1"/>
  <c r="J617" i="1"/>
  <c r="I617" i="1"/>
  <c r="H617" i="1"/>
  <c r="J616" i="1"/>
  <c r="I616" i="1"/>
  <c r="H616" i="1"/>
  <c r="L613" i="1"/>
  <c r="G612" i="1"/>
  <c r="G608" i="1" s="1"/>
  <c r="G611" i="1"/>
  <c r="J608" i="1"/>
  <c r="I608" i="1"/>
  <c r="H608" i="1"/>
  <c r="G607" i="1"/>
  <c r="G606" i="1"/>
  <c r="J603" i="1"/>
  <c r="I603" i="1"/>
  <c r="H603" i="1"/>
  <c r="G602" i="1"/>
  <c r="G598" i="1" s="1"/>
  <c r="G601" i="1"/>
  <c r="J598" i="1"/>
  <c r="I598" i="1"/>
  <c r="H598" i="1"/>
  <c r="G597" i="1"/>
  <c r="G596" i="1"/>
  <c r="J593" i="1"/>
  <c r="I593" i="1"/>
  <c r="H593" i="1"/>
  <c r="G592" i="1"/>
  <c r="G588" i="1" s="1"/>
  <c r="G591" i="1"/>
  <c r="J588" i="1"/>
  <c r="J578" i="1" s="1"/>
  <c r="I588" i="1"/>
  <c r="H588" i="1"/>
  <c r="H578" i="1" s="1"/>
  <c r="G587" i="1"/>
  <c r="G586" i="1"/>
  <c r="J583" i="1"/>
  <c r="I583" i="1"/>
  <c r="H583" i="1"/>
  <c r="J582" i="1"/>
  <c r="I582" i="1"/>
  <c r="H582" i="1"/>
  <c r="J581" i="1"/>
  <c r="I581" i="1"/>
  <c r="H581" i="1"/>
  <c r="L578" i="1"/>
  <c r="I578" i="1"/>
  <c r="G577" i="1"/>
  <c r="G573" i="1" s="1"/>
  <c r="G576" i="1"/>
  <c r="J573" i="1"/>
  <c r="I573" i="1"/>
  <c r="H573" i="1"/>
  <c r="G572" i="1"/>
  <c r="G568" i="1" s="1"/>
  <c r="G571" i="1"/>
  <c r="J568" i="1"/>
  <c r="I568" i="1"/>
  <c r="H568" i="1"/>
  <c r="J567" i="1"/>
  <c r="I567" i="1"/>
  <c r="H567" i="1"/>
  <c r="K563" i="1" s="1"/>
  <c r="J566" i="1"/>
  <c r="I566" i="1"/>
  <c r="H566" i="1"/>
  <c r="L563" i="1"/>
  <c r="J563" i="1"/>
  <c r="I563" i="1"/>
  <c r="H563" i="1"/>
  <c r="G562" i="1"/>
  <c r="G561" i="1"/>
  <c r="J558" i="1"/>
  <c r="I558" i="1"/>
  <c r="H558" i="1"/>
  <c r="G557" i="1"/>
  <c r="G553" i="1" s="1"/>
  <c r="G556" i="1"/>
  <c r="J553" i="1"/>
  <c r="I553" i="1"/>
  <c r="H553" i="1"/>
  <c r="G552" i="1"/>
  <c r="G548" i="1" s="1"/>
  <c r="G551" i="1"/>
  <c r="J548" i="1"/>
  <c r="I548" i="1"/>
  <c r="H548" i="1"/>
  <c r="G547" i="1"/>
  <c r="G543" i="1" s="1"/>
  <c r="G546" i="1"/>
  <c r="J543" i="1"/>
  <c r="I543" i="1"/>
  <c r="H543" i="1"/>
  <c r="G542" i="1"/>
  <c r="G538" i="1" s="1"/>
  <c r="G541" i="1"/>
  <c r="J538" i="1"/>
  <c r="I538" i="1"/>
  <c r="H538" i="1"/>
  <c r="J537" i="1"/>
  <c r="I537" i="1"/>
  <c r="H537" i="1"/>
  <c r="K533" i="1" s="1"/>
  <c r="J536" i="1"/>
  <c r="I536" i="1"/>
  <c r="H536" i="1"/>
  <c r="L533" i="1"/>
  <c r="G532" i="1"/>
  <c r="G528" i="1" s="1"/>
  <c r="G531" i="1"/>
  <c r="J528" i="1"/>
  <c r="I528" i="1"/>
  <c r="H528" i="1"/>
  <c r="G527" i="1"/>
  <c r="G526" i="1"/>
  <c r="J523" i="1"/>
  <c r="I523" i="1"/>
  <c r="H523" i="1"/>
  <c r="G522" i="1"/>
  <c r="G518" i="1" s="1"/>
  <c r="G521" i="1"/>
  <c r="J518" i="1"/>
  <c r="I518" i="1"/>
  <c r="H518" i="1"/>
  <c r="G517" i="1"/>
  <c r="G516" i="1"/>
  <c r="J513" i="1"/>
  <c r="I513" i="1"/>
  <c r="H513" i="1"/>
  <c r="G512" i="1"/>
  <c r="G508" i="1" s="1"/>
  <c r="G511" i="1"/>
  <c r="J508" i="1"/>
  <c r="I508" i="1"/>
  <c r="H508" i="1"/>
  <c r="G507" i="1"/>
  <c r="G506" i="1"/>
  <c r="J503" i="1"/>
  <c r="I503" i="1"/>
  <c r="H503" i="1"/>
  <c r="G502" i="1"/>
  <c r="G498" i="1" s="1"/>
  <c r="G501" i="1"/>
  <c r="J498" i="1"/>
  <c r="I498" i="1"/>
  <c r="H498" i="1"/>
  <c r="G497" i="1"/>
  <c r="G496" i="1"/>
  <c r="J493" i="1"/>
  <c r="I493" i="1"/>
  <c r="H493" i="1"/>
  <c r="G492" i="1"/>
  <c r="G488" i="1" s="1"/>
  <c r="G491" i="1"/>
  <c r="J488" i="1"/>
  <c r="J478" i="1" s="1"/>
  <c r="I488" i="1"/>
  <c r="H488" i="1"/>
  <c r="H478" i="1" s="1"/>
  <c r="G487" i="1"/>
  <c r="G486" i="1"/>
  <c r="J483" i="1"/>
  <c r="I483" i="1"/>
  <c r="I478" i="1" s="1"/>
  <c r="H483" i="1"/>
  <c r="J482" i="1"/>
  <c r="I482" i="1"/>
  <c r="H482" i="1"/>
  <c r="J481" i="1"/>
  <c r="I481" i="1"/>
  <c r="H481" i="1"/>
  <c r="L478" i="1"/>
  <c r="G477" i="1"/>
  <c r="G473" i="1" s="1"/>
  <c r="G476" i="1"/>
  <c r="J473" i="1"/>
  <c r="I473" i="1"/>
  <c r="H473" i="1"/>
  <c r="G472" i="1"/>
  <c r="G471" i="1"/>
  <c r="J468" i="1"/>
  <c r="I468" i="1"/>
  <c r="H468" i="1"/>
  <c r="G467" i="1"/>
  <c r="G463" i="1" s="1"/>
  <c r="G466" i="1"/>
  <c r="J463" i="1"/>
  <c r="I463" i="1"/>
  <c r="H463" i="1"/>
  <c r="G462" i="1"/>
  <c r="G461" i="1"/>
  <c r="J458" i="1"/>
  <c r="I458" i="1"/>
  <c r="H458" i="1"/>
  <c r="G457" i="1"/>
  <c r="G453" i="1" s="1"/>
  <c r="G456" i="1"/>
  <c r="J453" i="1"/>
  <c r="I453" i="1"/>
  <c r="H453" i="1"/>
  <c r="G452" i="1"/>
  <c r="G451" i="1"/>
  <c r="J448" i="1"/>
  <c r="I448" i="1"/>
  <c r="H448" i="1"/>
  <c r="G447" i="1"/>
  <c r="G443" i="1" s="1"/>
  <c r="G446" i="1"/>
  <c r="J443" i="1"/>
  <c r="I443" i="1"/>
  <c r="H443" i="1"/>
  <c r="G442" i="1"/>
  <c r="G441" i="1"/>
  <c r="J438" i="1"/>
  <c r="I438" i="1"/>
  <c r="H438" i="1"/>
  <c r="G437" i="1"/>
  <c r="G433" i="1" s="1"/>
  <c r="G436" i="1"/>
  <c r="J433" i="1"/>
  <c r="I433" i="1"/>
  <c r="H433" i="1"/>
  <c r="G432" i="1"/>
  <c r="G431" i="1"/>
  <c r="J428" i="1"/>
  <c r="I428" i="1"/>
  <c r="H428" i="1"/>
  <c r="G427" i="1"/>
  <c r="G423" i="1" s="1"/>
  <c r="G426" i="1"/>
  <c r="J423" i="1"/>
  <c r="I423" i="1"/>
  <c r="H423" i="1"/>
  <c r="G422" i="1"/>
  <c r="G421" i="1"/>
  <c r="J418" i="1"/>
  <c r="I418" i="1"/>
  <c r="I408" i="1" s="1"/>
  <c r="H418" i="1"/>
  <c r="G417" i="1"/>
  <c r="G413" i="1" s="1"/>
  <c r="G416" i="1"/>
  <c r="J413" i="1"/>
  <c r="I413" i="1"/>
  <c r="H413" i="1"/>
  <c r="H408" i="1" s="1"/>
  <c r="J412" i="1"/>
  <c r="I412" i="1"/>
  <c r="H412" i="1"/>
  <c r="J411" i="1"/>
  <c r="I411" i="1"/>
  <c r="H411" i="1"/>
  <c r="L408" i="1"/>
  <c r="J408" i="1"/>
  <c r="G407" i="1"/>
  <c r="G406" i="1"/>
  <c r="J403" i="1"/>
  <c r="I403" i="1"/>
  <c r="H403" i="1"/>
  <c r="G402" i="1"/>
  <c r="G398" i="1" s="1"/>
  <c r="G401" i="1"/>
  <c r="J398" i="1"/>
  <c r="I398" i="1"/>
  <c r="H398" i="1"/>
  <c r="G397" i="1"/>
  <c r="G396" i="1"/>
  <c r="J393" i="1"/>
  <c r="I393" i="1"/>
  <c r="I383" i="1" s="1"/>
  <c r="H393" i="1"/>
  <c r="G392" i="1"/>
  <c r="G388" i="1" s="1"/>
  <c r="G391" i="1"/>
  <c r="J388" i="1"/>
  <c r="J383" i="1" s="1"/>
  <c r="I388" i="1"/>
  <c r="H388" i="1"/>
  <c r="H383" i="1" s="1"/>
  <c r="J387" i="1"/>
  <c r="I387" i="1"/>
  <c r="H387" i="1"/>
  <c r="J386" i="1"/>
  <c r="I386" i="1"/>
  <c r="H386" i="1"/>
  <c r="G386" i="1" s="1"/>
  <c r="K383" i="1"/>
  <c r="G382" i="1"/>
  <c r="G381" i="1"/>
  <c r="J378" i="1"/>
  <c r="I378" i="1"/>
  <c r="H378" i="1"/>
  <c r="G377" i="1"/>
  <c r="G373" i="1" s="1"/>
  <c r="G376" i="1"/>
  <c r="J373" i="1"/>
  <c r="I373" i="1"/>
  <c r="H373" i="1"/>
  <c r="G372" i="1"/>
  <c r="G371" i="1"/>
  <c r="J368" i="1"/>
  <c r="I368" i="1"/>
  <c r="I343" i="1" s="1"/>
  <c r="H368" i="1"/>
  <c r="G367" i="1"/>
  <c r="G363" i="1" s="1"/>
  <c r="G366" i="1"/>
  <c r="J363" i="1"/>
  <c r="I363" i="1"/>
  <c r="H363" i="1"/>
  <c r="G362" i="1"/>
  <c r="G358" i="1" s="1"/>
  <c r="G361" i="1"/>
  <c r="J358" i="1"/>
  <c r="I358" i="1"/>
  <c r="H358" i="1"/>
  <c r="G357" i="1"/>
  <c r="G353" i="1" s="1"/>
  <c r="G356" i="1"/>
  <c r="J353" i="1"/>
  <c r="I353" i="1"/>
  <c r="H353" i="1"/>
  <c r="G352" i="1"/>
  <c r="G348" i="1" s="1"/>
  <c r="G351" i="1"/>
  <c r="J348" i="1"/>
  <c r="I348" i="1"/>
  <c r="H348" i="1"/>
  <c r="J347" i="1"/>
  <c r="I347" i="1"/>
  <c r="H347" i="1"/>
  <c r="K343" i="1" s="1"/>
  <c r="J346" i="1"/>
  <c r="I346" i="1"/>
  <c r="H346" i="1"/>
  <c r="L343" i="1"/>
  <c r="G342" i="1"/>
  <c r="G341" i="1"/>
  <c r="J338" i="1"/>
  <c r="I338" i="1"/>
  <c r="H338" i="1"/>
  <c r="G337" i="1"/>
  <c r="G333" i="1" s="1"/>
  <c r="G336" i="1"/>
  <c r="J333" i="1"/>
  <c r="I333" i="1"/>
  <c r="H333" i="1"/>
  <c r="G332" i="1"/>
  <c r="G328" i="1" s="1"/>
  <c r="G331" i="1"/>
  <c r="J328" i="1"/>
  <c r="I328" i="1"/>
  <c r="H328" i="1"/>
  <c r="H323" i="1" s="1"/>
  <c r="J327" i="1"/>
  <c r="I327" i="1"/>
  <c r="H327" i="1"/>
  <c r="K323" i="1" s="1"/>
  <c r="J326" i="1"/>
  <c r="I326" i="1"/>
  <c r="H326" i="1"/>
  <c r="L323" i="1"/>
  <c r="J323" i="1"/>
  <c r="G322" i="1"/>
  <c r="G318" i="1" s="1"/>
  <c r="G321" i="1"/>
  <c r="J318" i="1"/>
  <c r="I318" i="1"/>
  <c r="H318" i="1"/>
  <c r="G317" i="1"/>
  <c r="G313" i="1" s="1"/>
  <c r="G316" i="1"/>
  <c r="J313" i="1"/>
  <c r="I313" i="1"/>
  <c r="H313" i="1"/>
  <c r="G312" i="1"/>
  <c r="G308" i="1" s="1"/>
  <c r="G311" i="1"/>
  <c r="J308" i="1"/>
  <c r="I308" i="1"/>
  <c r="H308" i="1"/>
  <c r="G307" i="1"/>
  <c r="G303" i="1" s="1"/>
  <c r="G306" i="1"/>
  <c r="J303" i="1"/>
  <c r="I303" i="1"/>
  <c r="H303" i="1"/>
  <c r="G302" i="1"/>
  <c r="G298" i="1" s="1"/>
  <c r="G301" i="1"/>
  <c r="J298" i="1"/>
  <c r="I298" i="1"/>
  <c r="H298" i="1"/>
  <c r="G297" i="1"/>
  <c r="G293" i="1" s="1"/>
  <c r="G296" i="1"/>
  <c r="J293" i="1"/>
  <c r="I293" i="1"/>
  <c r="H293" i="1"/>
  <c r="G292" i="1"/>
  <c r="G288" i="1" s="1"/>
  <c r="G291" i="1"/>
  <c r="J288" i="1"/>
  <c r="I288" i="1"/>
  <c r="H288" i="1"/>
  <c r="G287" i="1"/>
  <c r="G283" i="1" s="1"/>
  <c r="G286" i="1"/>
  <c r="J283" i="1"/>
  <c r="I283" i="1"/>
  <c r="H283" i="1"/>
  <c r="J282" i="1"/>
  <c r="I282" i="1"/>
  <c r="H282" i="1"/>
  <c r="K278" i="1" s="1"/>
  <c r="J281" i="1"/>
  <c r="I281" i="1"/>
  <c r="H281" i="1"/>
  <c r="L278" i="1"/>
  <c r="J278" i="1"/>
  <c r="I278" i="1"/>
  <c r="H278" i="1"/>
  <c r="G277" i="1"/>
  <c r="G276" i="1"/>
  <c r="J273" i="1"/>
  <c r="I273" i="1"/>
  <c r="H273" i="1"/>
  <c r="G272" i="1"/>
  <c r="G268" i="1" s="1"/>
  <c r="G271" i="1"/>
  <c r="J268" i="1"/>
  <c r="J258" i="1" s="1"/>
  <c r="I268" i="1"/>
  <c r="H268" i="1"/>
  <c r="H258" i="1" s="1"/>
  <c r="G267" i="1"/>
  <c r="G266" i="1"/>
  <c r="J263" i="1"/>
  <c r="I263" i="1"/>
  <c r="H263" i="1"/>
  <c r="J262" i="1"/>
  <c r="I262" i="1"/>
  <c r="H262" i="1"/>
  <c r="G262" i="1" s="1"/>
  <c r="J261" i="1"/>
  <c r="I261" i="1"/>
  <c r="H261" i="1"/>
  <c r="L258" i="1"/>
  <c r="I258" i="1"/>
  <c r="G257" i="1"/>
  <c r="G253" i="1" s="1"/>
  <c r="G256" i="1"/>
  <c r="J253" i="1"/>
  <c r="I253" i="1"/>
  <c r="H253" i="1"/>
  <c r="J252" i="1"/>
  <c r="I252" i="1"/>
  <c r="H252" i="1"/>
  <c r="G252" i="1" s="1"/>
  <c r="J251" i="1"/>
  <c r="I251" i="1"/>
  <c r="H251" i="1"/>
  <c r="G251" i="1" s="1"/>
  <c r="G248" i="1" s="1"/>
  <c r="L248" i="1"/>
  <c r="J248" i="1"/>
  <c r="I248" i="1"/>
  <c r="H248" i="1"/>
  <c r="G247" i="1"/>
  <c r="G243" i="1" s="1"/>
  <c r="G246" i="1"/>
  <c r="J243" i="1"/>
  <c r="I243" i="1"/>
  <c r="H243" i="1"/>
  <c r="J242" i="1"/>
  <c r="I242" i="1"/>
  <c r="H242" i="1"/>
  <c r="G242" i="1" s="1"/>
  <c r="J241" i="1"/>
  <c r="I241" i="1"/>
  <c r="H241" i="1"/>
  <c r="G241" i="1" s="1"/>
  <c r="L238" i="1"/>
  <c r="J238" i="1"/>
  <c r="I238" i="1"/>
  <c r="H238" i="1"/>
  <c r="G237" i="1"/>
  <c r="G233" i="1" s="1"/>
  <c r="G236" i="1"/>
  <c r="J233" i="1"/>
  <c r="I233" i="1"/>
  <c r="H233" i="1"/>
  <c r="G232" i="1"/>
  <c r="G228" i="1" s="1"/>
  <c r="G231" i="1"/>
  <c r="J228" i="1"/>
  <c r="I228" i="1"/>
  <c r="H228" i="1"/>
  <c r="G227" i="1"/>
  <c r="G223" i="1" s="1"/>
  <c r="G226" i="1"/>
  <c r="J223" i="1"/>
  <c r="I223" i="1"/>
  <c r="H223" i="1"/>
  <c r="G222" i="1"/>
  <c r="G218" i="1" s="1"/>
  <c r="G221" i="1"/>
  <c r="J218" i="1"/>
  <c r="I218" i="1"/>
  <c r="H218" i="1"/>
  <c r="G217" i="1"/>
  <c r="G213" i="1" s="1"/>
  <c r="G216" i="1"/>
  <c r="J213" i="1"/>
  <c r="I213" i="1"/>
  <c r="I208" i="1" s="1"/>
  <c r="H213" i="1"/>
  <c r="H208" i="1" s="1"/>
  <c r="J212" i="1"/>
  <c r="I212" i="1"/>
  <c r="H212" i="1"/>
  <c r="K208" i="1" s="1"/>
  <c r="J211" i="1"/>
  <c r="I211" i="1"/>
  <c r="H211" i="1"/>
  <c r="L208" i="1"/>
  <c r="J208" i="1"/>
  <c r="G207" i="1"/>
  <c r="G203" i="1" s="1"/>
  <c r="G206" i="1"/>
  <c r="J203" i="1"/>
  <c r="I203" i="1"/>
  <c r="H203" i="1"/>
  <c r="G202" i="1"/>
  <c r="G201" i="1"/>
  <c r="J198" i="1"/>
  <c r="J163" i="1" s="1"/>
  <c r="I198" i="1"/>
  <c r="H198" i="1"/>
  <c r="H163" i="1" s="1"/>
  <c r="G197" i="1"/>
  <c r="G196" i="1"/>
  <c r="J193" i="1"/>
  <c r="I193" i="1"/>
  <c r="H193" i="1"/>
  <c r="G193" i="1"/>
  <c r="G192" i="1"/>
  <c r="G191" i="1"/>
  <c r="J188" i="1"/>
  <c r="I188" i="1"/>
  <c r="H188" i="1"/>
  <c r="G188" i="1"/>
  <c r="G187" i="1"/>
  <c r="G186" i="1"/>
  <c r="J183" i="1"/>
  <c r="I183" i="1"/>
  <c r="H183" i="1"/>
  <c r="G183" i="1"/>
  <c r="G182" i="1"/>
  <c r="G181" i="1"/>
  <c r="J178" i="1"/>
  <c r="I178" i="1"/>
  <c r="H178" i="1"/>
  <c r="G178" i="1"/>
  <c r="G177" i="1"/>
  <c r="G176" i="1"/>
  <c r="J173" i="1"/>
  <c r="I173" i="1"/>
  <c r="H173" i="1"/>
  <c r="G173" i="1"/>
  <c r="G172" i="1"/>
  <c r="G171" i="1"/>
  <c r="J168" i="1"/>
  <c r="I168" i="1"/>
  <c r="H168" i="1"/>
  <c r="G168" i="1"/>
  <c r="J167" i="1"/>
  <c r="I167" i="1"/>
  <c r="H167" i="1"/>
  <c r="J166" i="1"/>
  <c r="I166" i="1"/>
  <c r="H166" i="1"/>
  <c r="G166" i="1" s="1"/>
  <c r="L163" i="1"/>
  <c r="K163" i="1"/>
  <c r="I163" i="1"/>
  <c r="G162" i="1"/>
  <c r="G158" i="1" s="1"/>
  <c r="G161" i="1"/>
  <c r="J158" i="1"/>
  <c r="I158" i="1"/>
  <c r="H158" i="1"/>
  <c r="G157" i="1"/>
  <c r="G156" i="1"/>
  <c r="J153" i="1"/>
  <c r="I153" i="1"/>
  <c r="H153" i="1"/>
  <c r="G153" i="1"/>
  <c r="G152" i="1"/>
  <c r="G151" i="1"/>
  <c r="J148" i="1"/>
  <c r="I148" i="1"/>
  <c r="H148" i="1"/>
  <c r="G148" i="1"/>
  <c r="G147" i="1"/>
  <c r="G146" i="1"/>
  <c r="J143" i="1"/>
  <c r="I143" i="1"/>
  <c r="H143" i="1"/>
  <c r="G143" i="1"/>
  <c r="G142" i="1"/>
  <c r="G141" i="1"/>
  <c r="J138" i="1"/>
  <c r="I138" i="1"/>
  <c r="H138" i="1"/>
  <c r="G138" i="1"/>
  <c r="G137" i="1"/>
  <c r="G136" i="1"/>
  <c r="J133" i="1"/>
  <c r="I133" i="1"/>
  <c r="H133" i="1"/>
  <c r="G133" i="1"/>
  <c r="G132" i="1"/>
  <c r="G131" i="1"/>
  <c r="J128" i="1"/>
  <c r="I128" i="1"/>
  <c r="H128" i="1"/>
  <c r="G128" i="1"/>
  <c r="G127" i="1"/>
  <c r="G126" i="1"/>
  <c r="G123" i="1" s="1"/>
  <c r="J123" i="1"/>
  <c r="I123" i="1"/>
  <c r="H123" i="1"/>
  <c r="G122" i="1"/>
  <c r="G118" i="1" s="1"/>
  <c r="G121" i="1"/>
  <c r="J118" i="1"/>
  <c r="I118" i="1"/>
  <c r="H118" i="1"/>
  <c r="J117" i="1"/>
  <c r="I117" i="1"/>
  <c r="H117" i="1"/>
  <c r="K113" i="1" s="1"/>
  <c r="J116" i="1"/>
  <c r="I116" i="1"/>
  <c r="H116" i="1"/>
  <c r="L113" i="1"/>
  <c r="I113" i="1"/>
  <c r="G112" i="1"/>
  <c r="G111" i="1"/>
  <c r="J108" i="1"/>
  <c r="I108" i="1"/>
  <c r="H108" i="1"/>
  <c r="G107" i="1"/>
  <c r="G106" i="1"/>
  <c r="J103" i="1"/>
  <c r="I103" i="1"/>
  <c r="H103" i="1"/>
  <c r="G102" i="1"/>
  <c r="G101" i="1"/>
  <c r="J98" i="1"/>
  <c r="I98" i="1"/>
  <c r="H98" i="1"/>
  <c r="G97" i="1"/>
  <c r="G93" i="1" s="1"/>
  <c r="G96" i="1"/>
  <c r="J93" i="1"/>
  <c r="I93" i="1"/>
  <c r="H93" i="1"/>
  <c r="H88" i="1" s="1"/>
  <c r="J92" i="1"/>
  <c r="I92" i="1"/>
  <c r="H92" i="1"/>
  <c r="J91" i="1"/>
  <c r="I91" i="1"/>
  <c r="H91" i="1"/>
  <c r="G91" i="1" s="1"/>
  <c r="L88" i="1"/>
  <c r="J88" i="1"/>
  <c r="G87" i="1"/>
  <c r="G83" i="1" s="1"/>
  <c r="G86" i="1"/>
  <c r="J83" i="1"/>
  <c r="I83" i="1"/>
  <c r="H83" i="1"/>
  <c r="G82" i="1"/>
  <c r="G81" i="1"/>
  <c r="J78" i="1"/>
  <c r="I78" i="1"/>
  <c r="I68" i="1" s="1"/>
  <c r="H78" i="1"/>
  <c r="G77" i="1"/>
  <c r="G73" i="1" s="1"/>
  <c r="G76" i="1"/>
  <c r="J73" i="1"/>
  <c r="I73" i="1"/>
  <c r="H73" i="1"/>
  <c r="J72" i="1"/>
  <c r="I72" i="1"/>
  <c r="H72" i="1"/>
  <c r="J71" i="1"/>
  <c r="I71" i="1"/>
  <c r="H71" i="1"/>
  <c r="L68" i="1"/>
  <c r="J68" i="1"/>
  <c r="H68" i="1"/>
  <c r="G67" i="1"/>
  <c r="G66" i="1"/>
  <c r="J63" i="1"/>
  <c r="I63" i="1"/>
  <c r="H63" i="1"/>
  <c r="G63" i="1"/>
  <c r="G62" i="1"/>
  <c r="G61" i="1"/>
  <c r="J58" i="1"/>
  <c r="I58" i="1"/>
  <c r="H58" i="1"/>
  <c r="G58" i="1"/>
  <c r="G57" i="1"/>
  <c r="G56" i="1"/>
  <c r="J53" i="1"/>
  <c r="I53" i="1"/>
  <c r="H53" i="1"/>
  <c r="G53" i="1"/>
  <c r="G52" i="1"/>
  <c r="G51" i="1"/>
  <c r="J48" i="1"/>
  <c r="I48" i="1"/>
  <c r="H48" i="1"/>
  <c r="G48" i="1"/>
  <c r="G47" i="1"/>
  <c r="G46" i="1"/>
  <c r="J43" i="1"/>
  <c r="I43" i="1"/>
  <c r="H43" i="1"/>
  <c r="G43" i="1"/>
  <c r="G42" i="1"/>
  <c r="G41" i="1"/>
  <c r="J38" i="1"/>
  <c r="I38" i="1"/>
  <c r="H38" i="1"/>
  <c r="G38" i="1"/>
  <c r="J37" i="1"/>
  <c r="I37" i="1"/>
  <c r="I17" i="1" s="1"/>
  <c r="H37" i="1"/>
  <c r="K33" i="1" s="1"/>
  <c r="J36" i="1"/>
  <c r="I36" i="1"/>
  <c r="H36" i="1"/>
  <c r="G36" i="1" s="1"/>
  <c r="J33" i="1"/>
  <c r="I33" i="1"/>
  <c r="H33" i="1"/>
  <c r="G32" i="1"/>
  <c r="G28" i="1" s="1"/>
  <c r="G31" i="1"/>
  <c r="J28" i="1"/>
  <c r="J18" i="1" s="1"/>
  <c r="I28" i="1"/>
  <c r="H28" i="1"/>
  <c r="H18" i="1" s="1"/>
  <c r="G27" i="1"/>
  <c r="G26" i="1"/>
  <c r="J23" i="1"/>
  <c r="I23" i="1"/>
  <c r="H23" i="1"/>
  <c r="J22" i="1"/>
  <c r="I22" i="1"/>
  <c r="H22" i="1"/>
  <c r="G22" i="1" s="1"/>
  <c r="J21" i="1"/>
  <c r="I21" i="1"/>
  <c r="H21" i="1"/>
  <c r="L18" i="1"/>
  <c r="I18" i="1"/>
  <c r="J17" i="1"/>
  <c r="I16" i="1"/>
  <c r="L33" i="1" l="1"/>
  <c r="G238" i="1"/>
  <c r="H113" i="1"/>
  <c r="H13" i="1" s="1"/>
  <c r="J113" i="1"/>
  <c r="I613" i="1"/>
  <c r="I943" i="1"/>
  <c r="H17" i="1"/>
  <c r="L13" i="1" s="1"/>
  <c r="G21" i="1"/>
  <c r="G18" i="1" s="1"/>
  <c r="J16" i="1"/>
  <c r="G23" i="1"/>
  <c r="G78" i="1"/>
  <c r="G92" i="1"/>
  <c r="G98" i="1"/>
  <c r="I88" i="1"/>
  <c r="G108" i="1"/>
  <c r="G116" i="1"/>
  <c r="G198" i="1"/>
  <c r="G211" i="1"/>
  <c r="K238" i="1"/>
  <c r="K248" i="1"/>
  <c r="G263" i="1"/>
  <c r="G273" i="1"/>
  <c r="G281" i="1"/>
  <c r="G326" i="1"/>
  <c r="I323" i="1"/>
  <c r="I13" i="1" s="1"/>
  <c r="G338" i="1"/>
  <c r="G346" i="1"/>
  <c r="G343" i="1" s="1"/>
  <c r="H343" i="1"/>
  <c r="J343" i="1"/>
  <c r="G368" i="1"/>
  <c r="G378" i="1"/>
  <c r="G418" i="1"/>
  <c r="G428" i="1"/>
  <c r="G438" i="1"/>
  <c r="G448" i="1"/>
  <c r="G458" i="1"/>
  <c r="G468" i="1"/>
  <c r="G481" i="1"/>
  <c r="G483" i="1"/>
  <c r="G493" i="1"/>
  <c r="G503" i="1"/>
  <c r="G513" i="1"/>
  <c r="G523" i="1"/>
  <c r="G536" i="1"/>
  <c r="I533" i="1"/>
  <c r="H533" i="1"/>
  <c r="J533" i="1"/>
  <c r="G558" i="1"/>
  <c r="G566" i="1"/>
  <c r="G583" i="1"/>
  <c r="G593" i="1"/>
  <c r="G603" i="1"/>
  <c r="G616" i="1"/>
  <c r="G618" i="1"/>
  <c r="J633" i="1"/>
  <c r="G643" i="1"/>
  <c r="I633" i="1"/>
  <c r="G653" i="1"/>
  <c r="G663" i="1"/>
  <c r="G671" i="1"/>
  <c r="J943" i="1"/>
  <c r="G953" i="1"/>
  <c r="H978" i="1"/>
  <c r="J978" i="1"/>
  <c r="G988" i="1"/>
  <c r="G998" i="1"/>
  <c r="G1008" i="1"/>
  <c r="G88" i="1"/>
  <c r="J13" i="1"/>
  <c r="G72" i="1"/>
  <c r="H16" i="1"/>
  <c r="G16" i="1" s="1"/>
  <c r="K18" i="1"/>
  <c r="G37" i="1"/>
  <c r="G33" i="1" s="1"/>
  <c r="K68" i="1"/>
  <c r="G71" i="1"/>
  <c r="G68" i="1" s="1"/>
  <c r="K88" i="1"/>
  <c r="G103" i="1"/>
  <c r="G117" i="1"/>
  <c r="G167" i="1"/>
  <c r="G163" i="1" s="1"/>
  <c r="G212" i="1"/>
  <c r="G208" i="1" s="1"/>
  <c r="K258" i="1"/>
  <c r="G261" i="1"/>
  <c r="G258" i="1" s="1"/>
  <c r="G282" i="1"/>
  <c r="G327" i="1"/>
  <c r="G323" i="1" s="1"/>
  <c r="G347" i="1"/>
  <c r="G387" i="1"/>
  <c r="G383" i="1" s="1"/>
  <c r="L383" i="1"/>
  <c r="G412" i="1"/>
  <c r="K408" i="1"/>
  <c r="G582" i="1"/>
  <c r="K578" i="1"/>
  <c r="G482" i="1"/>
  <c r="G478" i="1" s="1"/>
  <c r="K478" i="1"/>
  <c r="G617" i="1"/>
  <c r="G613" i="1" s="1"/>
  <c r="K613" i="1"/>
  <c r="G637" i="1"/>
  <c r="K633" i="1"/>
  <c r="G947" i="1"/>
  <c r="G943" i="1" s="1"/>
  <c r="K943" i="1"/>
  <c r="G982" i="1"/>
  <c r="G978" i="1" s="1"/>
  <c r="K978" i="1"/>
  <c r="G393" i="1"/>
  <c r="G403" i="1"/>
  <c r="G411" i="1"/>
  <c r="G537" i="1"/>
  <c r="G533" i="1" s="1"/>
  <c r="G567" i="1"/>
  <c r="G563" i="1" s="1"/>
  <c r="G581" i="1"/>
  <c r="G628" i="1"/>
  <c r="G636" i="1"/>
  <c r="G648" i="1"/>
  <c r="G658" i="1"/>
  <c r="G672" i="1"/>
  <c r="G668" i="1" s="1"/>
  <c r="G777" i="1"/>
  <c r="G773" i="1" s="1"/>
  <c r="G797" i="1"/>
  <c r="G793" i="1" s="1"/>
  <c r="G946" i="1"/>
  <c r="G963" i="1"/>
  <c r="G981" i="1"/>
  <c r="G1017" i="1"/>
  <c r="G1013" i="1" s="1"/>
  <c r="G113" i="1"/>
  <c r="G278" i="1"/>
  <c r="G408" i="1"/>
  <c r="G578" i="1"/>
  <c r="G633" i="1"/>
  <c r="K13" i="1" l="1"/>
  <c r="G17" i="1"/>
  <c r="G13" i="1" s="1"/>
</calcChain>
</file>

<file path=xl/sharedStrings.xml><?xml version="1.0" encoding="utf-8"?>
<sst xmlns="http://schemas.openxmlformats.org/spreadsheetml/2006/main" count="1494" uniqueCount="281">
  <si>
    <t>Характеристика объектов региональной программы по повышению качества водоснабжения</t>
  </si>
  <si>
    <t>№</t>
  </si>
  <si>
    <t>Объектная характеристика</t>
  </si>
  <si>
    <t>Финансово-экономическая характеристика</t>
  </si>
  <si>
    <t>Муниципальное образование</t>
  </si>
  <si>
    <t>Наименование объекта</t>
  </si>
  <si>
    <t xml:space="preserve">Форма собственности на объект </t>
  </si>
  <si>
    <t xml:space="preserve">Вид работ по объекту 
</t>
  </si>
  <si>
    <t>Предельная (плановая) стоимость работ</t>
  </si>
  <si>
    <t>в том числе:</t>
  </si>
  <si>
    <t>Значение показателя эффектив-ности использова-ния бюджетных средств</t>
  </si>
  <si>
    <t>Позиция объекта в рейтинге по показателю бюджетной эффектив-ности</t>
  </si>
  <si>
    <t>федеральный  бюджет</t>
  </si>
  <si>
    <t>консолиди-рованный бюджет субъекта РФ</t>
  </si>
  <si>
    <t>внебюджетные средства</t>
  </si>
  <si>
    <t>тыс. руб.</t>
  </si>
  <si>
    <t>тыс. руб/%</t>
  </si>
  <si>
    <t>ИТОГО по Брянская область:</t>
  </si>
  <si>
    <t xml:space="preserve">Общая стоимость объекта, в том числе: </t>
  </si>
  <si>
    <t>ПД</t>
  </si>
  <si>
    <t>СМР</t>
  </si>
  <si>
    <t>ИТОГО по Брасовский муниципальный район:</t>
  </si>
  <si>
    <t>Брасовский муниципальный район</t>
  </si>
  <si>
    <t>Реконструкция водоснабжения  п. Погребы ул. Заводская Брасовского района Брянской области</t>
  </si>
  <si>
    <t>Муниципальная собственность</t>
  </si>
  <si>
    <t>Реконструкция</t>
  </si>
  <si>
    <t>Строительство</t>
  </si>
  <si>
    <t>ИТОГО по Брянский муниципальный район:</t>
  </si>
  <si>
    <t>Брянский муниципальный район</t>
  </si>
  <si>
    <t>Реконструкция системы водоснабжения в д. Антоновка Брянского района Брянской области</t>
  </si>
  <si>
    <t>Реконструкция системы водоснабжения в п.Новосёлки Брянского района Брянской области</t>
  </si>
  <si>
    <t>Реконструкция системы водоснабжения в п. Путёвка Брянского района Брянской области</t>
  </si>
  <si>
    <t>Строительство системы водоснабжения в д. Глаженка Брянского района Брянской области</t>
  </si>
  <si>
    <t>Строительство системы водоснабжения в микрорайоне Новый п. Глинищево  Брянского района Брянской области</t>
  </si>
  <si>
    <t>Строительство системы водоснабжения в п. Стяжное  Брянского района Брянской области</t>
  </si>
  <si>
    <t>ИТОГО по Выгоничский муниципальный район:</t>
  </si>
  <si>
    <t>Выгоничский муниципальный район</t>
  </si>
  <si>
    <t>Реконструкция артезианской скважины в с. Палужье Выгоничского района Брянской области</t>
  </si>
  <si>
    <t>Реконструкция водозаборного узла в с.  Городец Выгоничского района  Брянской области</t>
  </si>
  <si>
    <t>Строительство системы водоснабжения в  п. Хутор-Бор Выгоничского района  Брянской области</t>
  </si>
  <si>
    <t>ИТОГО по Гордеевский муниципальный район:</t>
  </si>
  <si>
    <t>Гордеевский муниципальный район</t>
  </si>
  <si>
    <t>Реконструкция сетей водоснабжения в с. Гордеевка Гордеевского района Брянской области</t>
  </si>
  <si>
    <t>Реконструкция системы водоснабжения в д. Староновицкая Гордеевского района Брянской области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</si>
  <si>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</si>
  <si>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</si>
  <si>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ИТОГО по город Брянск:</t>
  </si>
  <si>
    <t>город Брянск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</si>
  <si>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</si>
  <si>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"Городищенский"  по адресу: г. Брянск, Бежицкий район, ул. Бежицкая, д. 266А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</si>
  <si>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</si>
  <si>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Водозаборное сооружение на территории технологического комплекса  "Кавказский" по адресу: г. Брянск, Фокинский район, ул.Дзержинского, д. 40Б</t>
  </si>
  <si>
    <t>Водозаборное сооружение на территории технологического комплекса  "Московский" по адресу: г. Брянск, пр-т Московский, д. 144Б</t>
  </si>
  <si>
    <t>Водозаборное сооружение  на территории технологического комплекса   "Поселковый"  по адресу: г. Брянск, Фокинский район, пгт Белые Берега, ул. Белобережская, о/д 36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</si>
  <si>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</si>
  <si>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</si>
  <si>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 на территории технологического комплекса  "Центральный" по адресу: г. Брянск, Советский район, ул. Грибоедова</t>
  </si>
  <si>
    <t>ИТОГО по город Клинцы:</t>
  </si>
  <si>
    <t>город Клинцы</t>
  </si>
  <si>
    <t>Реконструкция магистральных водопроводов  по ул. Рябка, пер. Электроцентральный, ул. Мира, ул. Калинина, ул. Ногина, ул. Парковая, ул. Солодовка, ул. Заводская, ул. Свердлова в г. Клинцы Брянской области</t>
  </si>
  <si>
    <t>Реконструкция  станции I подъема  с заменой  стальных магистральных водоводов  до станции II подъема в г. Клинцы Брянской области</t>
  </si>
  <si>
    <t>Реконструкция станции водоподготовки в здании контактных осветлителей  по ул. Московская в г. Клинцы Брянской области</t>
  </si>
  <si>
    <t>Строительство сетей водоснабжения в п. Банный  г. Клинцы  Брянской области ( 2-очередь строительства, 2 этап)</t>
  </si>
  <si>
    <t>Строительство системы водоснабжения по  пер. 1-ый Клинцовский, пер. 2-ой Клинцовский, пер. 3-ий Клинцовский в с. Займище  г. Клинцы Брянской области</t>
  </si>
  <si>
    <t>Строительство системы водоснабжения по ул. 2-я Пятилетка в с. Ардонь г. Клинцы Брянской области (2-ая очередь)</t>
  </si>
  <si>
    <t>Строительство системы водоснабжения по ул. 2-я Пятилетка с. Ардонь, г. Клинцы, Брянская обл. 1 очередь строительства</t>
  </si>
  <si>
    <t>ИТОГО по город Сельцо:</t>
  </si>
  <si>
    <t>город Сельцо</t>
  </si>
  <si>
    <t>Строительство сетей водоснабжения в юго-восточной части города Сельцо Брянской области ( 1 этап)</t>
  </si>
  <si>
    <t>Строительство сетей водоснабжения в юго-восточной части города Сельцо Брянской области (2 этап)</t>
  </si>
  <si>
    <t>Строительство сетей водоснабжения в юго-западной части города Сельцо Брянской области</t>
  </si>
  <si>
    <t>Строительство системы водоснабжения по ул. Деснянская, пер. Деснянский, ул. Новостройки в г. Сельцо Брянской области</t>
  </si>
  <si>
    <t>Строительство системы водоснабжения по ул. Сенная, пер. Сенной, ул. Дачная в г. Сельцо Брянской области</t>
  </si>
  <si>
    <t>ИТОГО по город Стародуб:</t>
  </si>
  <si>
    <t>город Стародуб</t>
  </si>
  <si>
    <t>Строительство насосной станции второго подъема и резервуара воды по ул. Чехова в г. Стародуб Брянской области</t>
  </si>
  <si>
    <t>ИТОГО по город Фокино:</t>
  </si>
  <si>
    <t>город Фокино</t>
  </si>
  <si>
    <t>Строительство артезианской скважины по ул. Мира  в г. Фокино Брянской области</t>
  </si>
  <si>
    <t>ИТОГО по Дубровский муниципальный район:</t>
  </si>
  <si>
    <t>Дубровский муниципальный район</t>
  </si>
  <si>
    <t>Реконструкция артезианской скважины и водонапорной башни в д.Рековичи Дубровского района Брянской области</t>
  </si>
  <si>
    <t>Строительство водозаборного узла в р.п. Дубровка Дубровского района Брянской области</t>
  </si>
  <si>
    <t>Строительство системы водоснабжения по ул. Заречная в с. Алешня Дубровского района Брянской области</t>
  </si>
  <si>
    <t>ИТОГО по Дятьковский муниципальный район:</t>
  </si>
  <si>
    <t>Дятьковский муниципальный район</t>
  </si>
  <si>
    <t>Реконструкция  системы водоснабжения в г.Дятьково Дятьковского района Брянской области</t>
  </si>
  <si>
    <t>Реконструкция системы водоснабжения в д.Слободище 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</si>
  <si>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</si>
  <si>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</si>
  <si>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Строительство артезианской скважины в д.Будочки Дятьковского района Брянской области</t>
  </si>
  <si>
    <t>Строительство системы водоснабжения в д. Верхи и д.Радица Дятьковского района Брянской области</t>
  </si>
  <si>
    <t>Строительство системы водоснабжения  по ул. Фокина, ул. Урицкого, ул. Орловской ул. Кирова в п. Любохна Дятьковского района Брянской области</t>
  </si>
  <si>
    <t>Строительство станции разбавления и обеззараживания артезианской воды в г. Дятьково Дятьковского района Брянской области</t>
  </si>
  <si>
    <t>ИТОГО по Жуковский муниципальный район:</t>
  </si>
  <si>
    <t>Жуковский муниципальный район</t>
  </si>
  <si>
    <t>Строительство водоснабжения в н.п. Красная Жуковского района Брянской области</t>
  </si>
  <si>
    <t>Строительство водоснабжения в н.п. Олсуфьево  Жуковского района Брянской области (3-я очередь)</t>
  </si>
  <si>
    <t>ИТОГО по Злынковский муниципальный район:</t>
  </si>
  <si>
    <t>Злынковский муниципальный район</t>
  </si>
  <si>
    <t>Реконструкция артезианской скважины в д. Карпиловка Злынковского района Брянской области</t>
  </si>
  <si>
    <t>Реконструкция артезианской скважины в д. Кожановка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</si>
  <si>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</si>
  <si>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по ул. Злынковская в  с. Денисковичи Злынковского района Брянской области</t>
  </si>
  <si>
    <t>Реконструкция артезианской скважины по ул. Первомайская в  с. Денисковичи Злынковского района Брянской области</t>
  </si>
  <si>
    <t>Строительство станции  обезжелезивания воды на артезианских скважинах №6, №7 по ул. Дачная  п. Вышков Злынковского района Брянской области</t>
  </si>
  <si>
    <t>Строительство станции обезжелезивания воды на  артезианской скважине №2 на территории городского парка в  г. Злынка Злынковского района Брянской области</t>
  </si>
  <si>
    <t>ИТОГО по Карачевский муниципальный район:</t>
  </si>
  <si>
    <t>Карачевский муниципальный район</t>
  </si>
  <si>
    <t>Реконструкция Барановского водозабора и магистрального водовода в г.Карачеве Карачевского района Брянской области</t>
  </si>
  <si>
    <t>Строительство водонапорной башни в д.Трыковка Карачевского района Брянской области</t>
  </si>
  <si>
    <t>Строительство водопроводной сети по ул.Магистральная, ул.Молодежная, ул.Новая в д. Грибовы Дворы  Карачевского района Брянской области</t>
  </si>
  <si>
    <t>Строительство станции обезжелезивания воды на артезианской  скважине №4 в г.Карачеве  Карачевского района Брянской области</t>
  </si>
  <si>
    <t>ИТОГО по Клетнянский муниципальный район: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</si>
  <si>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</si>
  <si>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</si>
  <si>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водоснабжения в н.п.Алень Клетнянского района Брянской области</t>
  </si>
  <si>
    <t>Реконструкция водоснабжения в н.п.Коршево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</si>
  <si>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</si>
  <si>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н.п.Николаевка Клетнянского района Брянской области</t>
  </si>
  <si>
    <t>Реконструкция водоснабжения в  н.п.Новотроицкое Клетнянского района Брянской области</t>
  </si>
  <si>
    <t>Реконструкция водоснабжения в н.п.Осиновка Клетнянского района Брянской области</t>
  </si>
  <si>
    <t>Реконструкция водоснабжения в н.п.Синицкое - н.п. Мичурино Клетнянского района Брянской области</t>
  </si>
  <si>
    <t>Реконструкция водоснабжения в н.п.Строительная Слобода Клетнянского района Брянской области</t>
  </si>
  <si>
    <t>Реконструкция сетей водоснабжения в  н.п.Семиричи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</si>
  <si>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</si>
  <si>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водопроводных сетей  по ул. Толстого, ул. Королева, ул.Механизаторов, ул.Шолохова, ул.Строителей, ул.Набережная, пер. Толстого, пер. Королева, пер. Верхний, пер. Южный в п. Клетня Клетнянского района Брянской области</t>
  </si>
  <si>
    <t>Строительство сетей водоснабжения в н.п.Старая Мармазовка Клетнянского района Брянской области</t>
  </si>
  <si>
    <t>ИТОГО по Климовский муниципальный район:</t>
  </si>
  <si>
    <t>Климовский муниципальный район</t>
  </si>
  <si>
    <t>Реконструкция водоснабжения в пгт Климово Климовского района Брянской области (1 очередь строительства)</t>
  </si>
  <si>
    <t>Реконструкция водоснабжения в с. Брахлов Климовского района Брянской области</t>
  </si>
  <si>
    <t>Реконструкция водоснабжения в  с. Истопки Климовского района Брянской области</t>
  </si>
  <si>
    <t>Реконструкция водоснабжения в с. Каменский Хутор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</si>
  <si>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</si>
  <si>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 с. Лакомая Буда Климовского района Брянской области</t>
  </si>
  <si>
    <t>Реконструкция водоснабжения в с. Новые Юрковичи Климовского района 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</si>
  <si>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</si>
  <si>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</si>
  <si>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Сытая Буда Климовского района Брянской области</t>
  </si>
  <si>
    <t>ИТОГО по Клинцовский муниципальный район:</t>
  </si>
  <si>
    <t>Клинцовский муниципальный район</t>
  </si>
  <si>
    <t>Реконструкция артскважины и водопроводной сети в п.Первое Мая  Клинцовского района Брянской области</t>
  </si>
  <si>
    <t>Реконструкция артскважины и водопроводной сети в с.Гулевка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</si>
  <si>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</si>
  <si>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Строительство артскважины и водопроводной сети в мкрн."Пригородный" с.Коржовка-Голубовка Клинцовского района Брянской области</t>
  </si>
  <si>
    <t>ИТОГО по Комаричский муниципальный район:</t>
  </si>
  <si>
    <t>Комаричский муниципальный район</t>
  </si>
  <si>
    <t>Модернизация ситемы водоснабжения в с. Бочарово Комаричского района Брянской области (1 очередь строительства)</t>
  </si>
  <si>
    <t>Строительство станции водоочистки в п. Комаричи Комаричского района Брянской области</t>
  </si>
  <si>
    <t>ИТОГО по Красногорский муниципальный район:</t>
  </si>
  <si>
    <t>Красногорский муниципальный район</t>
  </si>
  <si>
    <t>Модернизация</t>
  </si>
  <si>
    <t>ИТОГО по Мглинский муниципальный район:</t>
  </si>
  <si>
    <t>Мглинский муниципальный район</t>
  </si>
  <si>
    <t>Реконструкция водопроводной сети в с. Высокое Мглинского района Брянской области</t>
  </si>
  <si>
    <t>Реконструкция водопроводной сети в  с.Новая Романовка Мглинского района Брянской области</t>
  </si>
  <si>
    <t>Строительство артезианской скважины по 2-му пер. Ворошилова в г.Мглин Мглинского района Брянской области</t>
  </si>
  <si>
    <t>ИТОГО по Навлинский муниципальный район:</t>
  </si>
  <si>
    <t>Навлинский муниципальный район</t>
  </si>
  <si>
    <t>Строительство водозаборного сооружения по ул. Тютчева в п. Навля Навлинского района Брянской области</t>
  </si>
  <si>
    <t>Строительство водопроводной сети по ул. Ижукина  в п. Навля Навлинского района Брянской области</t>
  </si>
  <si>
    <t>Строительство системы водоснабжения  в д. Щегловка Навлинского района Брянской области</t>
  </si>
  <si>
    <t>Строительство системы водоснабжения  в п. Алтухово  Навлинского района Брянской области</t>
  </si>
  <si>
    <t>Строительство системы водоснабжения в  с. Селище Навлинского района Брянской области</t>
  </si>
  <si>
    <t>Строительство системы водоснабжения в с. Чичково Навлинского района Брянской области</t>
  </si>
  <si>
    <t>Реконструкция водопроводных сетей в с. Белый Колодец Новозыбковского городского округа Брянской области</t>
  </si>
  <si>
    <t>Реконструкция водопроводных сетей в с. Верещаки  Новозыбковского городского округа Брянской области</t>
  </si>
  <si>
    <t>Реконструкция водопроводных сетей в с. Вихолка Новозыбковского района Брянской области Брянской области</t>
  </si>
  <si>
    <t>Реконструкция водопроводных сетей в с. Замишево Новозыбковского городского округа Брянской области</t>
  </si>
  <si>
    <t>Реконструкция водопроводных сетей в с. Катичи Новозыбковского городского округа Брянской области</t>
  </si>
  <si>
    <t>Реконструкция водопроводных сетей в с. Новое Место Новозыбковского городского округа Брянской области Брянской области</t>
  </si>
  <si>
    <t>Реконструкция водопроводных сетей в с. Новые Бобовичи Новозыбковского городского округа Брянской области</t>
  </si>
  <si>
    <t>Реконструкция водопроводных сетей в с. Старые Бобовичи Новозыбковского городского округа Брянской области</t>
  </si>
  <si>
    <t>Реконструкция водопроводных сетей  в с. Старый Кривец  Новозыбковского городского округа Брянской области</t>
  </si>
  <si>
    <t>Реконструкция водопроводных сетей с. Манюки Новозыбковского городского округа Брянской области</t>
  </si>
  <si>
    <t>Строительство водозаборного сооружения с водонапорной башней в д. Крутоберезка Новозыбковского городского округа Брянской области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</si>
  <si>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</si>
  <si>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водозаборного сооружения с водонапорной башней в с. Белый Колодец Новозыбковского городского округа Брянской области</t>
  </si>
  <si>
    <t>Строительство водозаборного сооружения с водонапорной башней в с. Вихолка Новозыбковского городского округа Брянской области</t>
  </si>
  <si>
    <t>Строительство водозаборного сооружения с водонапорной башней в с. Замишево Новозыбковского городского округа Брянской области</t>
  </si>
  <si>
    <t>Строительство водозаборного сооружения с  водонапорной башней в с. Катичи Новозыбковского района Брянской области</t>
  </si>
  <si>
    <t>Строительство водозаборного сооружения с водонапорной башней в с. Манюки Новозыбковского района Брянской области</t>
  </si>
  <si>
    <t>Строительство водозаборного сооружения с водонапорной башней в с. Старый Кривец Новозыбковского городского округа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</si>
  <si>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</si>
  <si>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ИТОГО по Погарский муниципальный район:</t>
  </si>
  <si>
    <t>Погарский муниципальный район</t>
  </si>
  <si>
    <t>Реконструкция водопроводных сетей по ул. Жданова в пгт Погар Погарского района Брянской области</t>
  </si>
  <si>
    <t>Реконструкция водопроводных сетей по ул. Нижне-Ленинская в пгт Погар Погарского района Брянской области</t>
  </si>
  <si>
    <t>Строительство системы водоснабжения в с. Лобки  Погарского района Брянской области</t>
  </si>
  <si>
    <t>ИТОГО по Почепский муниципальный район:</t>
  </si>
  <si>
    <t>Почепский муниципальный район</t>
  </si>
  <si>
    <t>Строительство артезианской скважины с разводящими сетями по ул. Ново-Полянская в г. Почепе Брянской области</t>
  </si>
  <si>
    <t>Строительство водозаборного сооружения  в п.Октябрьский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</si>
  <si>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</si>
  <si>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 в с. Валуец Почепского района Брянской области</t>
  </si>
  <si>
    <t>Строительство водозаборного сооружения  в с. Васьковичи Почепского района Брянской области</t>
  </si>
  <si>
    <t>Строительство водозаборного сооружения  в с. Супрягино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</si>
  <si>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</si>
  <si>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</si>
  <si>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с разводящими сетями в с. Пашково Почепского района Брянской области</t>
  </si>
  <si>
    <t>Строительство водопроводной сети в с. Баклань Почепского района Брянской области</t>
  </si>
  <si>
    <t>Строительство водопроводной сети в с.Сетолово Почепского района Брянской области</t>
  </si>
  <si>
    <t>ИТОГО по Рогнединский муниципальный район:</t>
  </si>
  <si>
    <t>Рогнединский муниципальный район</t>
  </si>
  <si>
    <t>Реконструкция системы водоснабжения в н.п. Осовик Рогнединского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</si>
  <si>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</si>
  <si>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Реконструкция системы водоснабжения в н.п. Снопоть Рогнединского района Брянской области</t>
  </si>
  <si>
    <t>Реконструкция системы водоснабжения в н.п. Тюнино Рогнединского района Брянской области</t>
  </si>
  <si>
    <t>ИТОГО по Севский муниципальный район:</t>
  </si>
  <si>
    <t>Севский муниципальный район</t>
  </si>
  <si>
    <t>Строительство системы водоснабжения в д.Стрелецкая Слобода  Севского района Брянской области</t>
  </si>
  <si>
    <t>Строительство системы водоснабжения  в п.Косицы  Севского района Брянской области</t>
  </si>
  <si>
    <t>Строительство системы водоснабжения  в с.Бересток  Севского района Брянской области</t>
  </si>
  <si>
    <t>Строительство системы водоснабжения  в с.Сенное  Севского района Брянской области</t>
  </si>
  <si>
    <t>Строительство системы водоснабжения в  с.Шведчики  Севского района Брянской области</t>
  </si>
  <si>
    <t>ИТОГО по Стародубский муниципальный район:</t>
  </si>
  <si>
    <t>Стародубский муниципальный район</t>
  </si>
  <si>
    <t>Водозаборное сооружение в  д.Прокоповка Стародубского района Брянской области</t>
  </si>
  <si>
    <t>Водозаборное  сооружение в н.п. Логоватое Стародубского района Брянской области</t>
  </si>
  <si>
    <t>Реконструкция сетей водоснабжения в с.Курковичи Стародубского района Брянской области</t>
  </si>
  <si>
    <t>Реконструкция системы водоснабжения в  д. Случок Стародубского района Брянской области</t>
  </si>
  <si>
    <t>Реконструкция системы  водоснабжения в с. Сергеевск Стародубского района Брянской области</t>
  </si>
  <si>
    <t>Строительство водонапорной башни в д. Прокоповка Стародубского района Брянской области</t>
  </si>
  <si>
    <t>ИТОГО по Суземский муниципальный район:</t>
  </si>
  <si>
    <t>Суземский муниципальный район</t>
  </si>
  <si>
    <t>Реконструкция водопроводных сетей пгт. Кокоревка, Суземского района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</si>
  <si>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</si>
  <si>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</si>
  <si>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</si>
  <si>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по ул. Полевая, ул. Первомайская, ул. Молодежная в  п. Селечня  Суземского района Брянской области</t>
  </si>
  <si>
    <t>Строительство водопроводных сетей в пгт Кокоревка Суземского района Брянской области</t>
  </si>
  <si>
    <t>ИТОГО по Суражский муниципальный район:</t>
  </si>
  <si>
    <t>Суражский муниципальный район</t>
  </si>
  <si>
    <t>Реконструкция водонапорной башни по ул. Лесная в г. Сураж Суражского района Брянской области</t>
  </si>
  <si>
    <t>Реконструкция водопроводной сети в с. Овчинец Суражского района Брянской области</t>
  </si>
  <si>
    <t>Реконструкция водопроводной сети  по ул. Красноармейская в г. Сураж Суражского района Брянской области</t>
  </si>
  <si>
    <t>Реконструкция водопроводной сети  по ул. Ново-Мглинская в г. Сураж Суражского района Брянской области</t>
  </si>
  <si>
    <t>Реконструкция водопроводной сети  по ул. Октябрьская  в г. Сураж Суражского района Брянской области</t>
  </si>
  <si>
    <t>Строительство артезианской скважины в с. Нивное Суражского района Брянской области</t>
  </si>
  <si>
    <t>ИТОГО по Трубчевский муниципальный район:</t>
  </si>
  <si>
    <t>Трубчевский муниципальный район</t>
  </si>
  <si>
    <t>Реконструкция водопровода по ул.Советская пгт Белая Березка Трубчевского района  (2 очередь)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</si>
  <si>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</si>
  <si>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</si>
  <si>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сетей водоснабжения в д. Городцы Трубчевского района Брянской области   (2-я очередь)</t>
  </si>
  <si>
    <t>Строительство сетей водоснабжения в пгт Белая Березка Трубчевского района Брянской области (3-я очередь)</t>
  </si>
  <si>
    <t>ИТОГО по Унечский муниципальный район:</t>
  </si>
  <si>
    <t>Унечский муниципальный район</t>
  </si>
  <si>
    <t>Реконструкция водоснабжения в н.п. Брянкустичи Унечского района Брянской области</t>
  </si>
  <si>
    <t>Реконструкция водоснабжения  в н.п. Новые Ивайтенки Унечского района Брянской области</t>
  </si>
  <si>
    <t>Реконструкция водоснабжения  в н.п. Писаревка Унечского района Брянской области</t>
  </si>
  <si>
    <t>Реконструкция водоснабжения в н.п. Рюхово Унечского района Брянской области</t>
  </si>
  <si>
    <t>Строительство водопроводных сетей в н.п. Березина Унечского района Брянской области</t>
  </si>
  <si>
    <t>Строительство водоснабжения в н.п. Коржовка  Унечского района  Брянской области</t>
  </si>
  <si>
    <t>Строительство водоснабжения в н.п. Коробоничи Унечского района Брянской области</t>
  </si>
  <si>
    <t>Строительство водоснабжения в н.п. Красновичи Унечского района Брянской области</t>
  </si>
  <si>
    <t>Строительство водоснабжения в  н.п. Нежданово Унечского района  Брянской области</t>
  </si>
  <si>
    <t>Строительство водоснабжения в н.п. Пучковка Унечского района Брянской области</t>
  </si>
  <si>
    <t>Строительство водоснабжения в н.п.Робчик Унечского района Брянской области</t>
  </si>
  <si>
    <t>Строительство водоснабжения в н.п. Рябовка Унечского района Брянской области</t>
  </si>
  <si>
    <t>Строительство водоснабжения в н.п. Старая Гута  Унечского района Брянской области</t>
  </si>
  <si>
    <t>Строительство водоснабжения  в н.п. Трудовик  Унечского района Брянской области</t>
  </si>
  <si>
    <t>Строительство водоснабжения  по ул. Гомельская, ул. Погарская, ул. Белорусская,  пер. Гомельский,пер. Погарский в г. Унеча Унечского района Брянской области</t>
  </si>
  <si>
    <t>Строительство водоснабжения  по ул. Луговая, ул. Лесная, пер. Лесной в г. Унеча Унечского района Брянской области</t>
  </si>
  <si>
    <t>Строительство централизованного водоснабжения залинейной части города Унеча Унечского района Брянской области (2 очередь) 2 этап</t>
  </si>
  <si>
    <t>Приложение 5</t>
  </si>
  <si>
    <t>к государственной программе "Развитие топливно-энергетического комплекса и жилищно-коммунального хозяйства Брянской области"</t>
  </si>
  <si>
    <t>Строительство водоснабжения в н.п. Новые Месковичи Жуковского района Брянской области</t>
  </si>
  <si>
    <t>Строительство водозаборного сооружения  в п. Коммуна-Пчела Брасовского района Брянской области</t>
  </si>
  <si>
    <t>Модернизация водозаборного сооружения по пер.Славы в  пгт Красная Гора  Красногорского района Брянской области</t>
  </si>
  <si>
    <t>Модернизация водозаборного сооружения по  ул. Чкалова в пгт Красная Гора Красногорского района Брянской области</t>
  </si>
  <si>
    <t>Модернизация системы водоснабжения микрорайона  "Обруб" в пгт Красная Гора  Красногорского района Брянской области</t>
  </si>
  <si>
    <t>Модернизация системы водоснабжения микрорайона"Ширки" в пгт Красная Гора Красногорского района Брянской области</t>
  </si>
  <si>
    <t>Модернизация системы водоснабжения по  ул. Пушкина в  пгт Красная Гора Красногорского района Брянской области</t>
  </si>
  <si>
    <t>Модернизация системы водоснабжения по  ул. Шоссейная в  пгт Красная Гора Красногорского района Брянской области</t>
  </si>
  <si>
    <t>ИТОГО по Новозыбковский городской округ:</t>
  </si>
  <si>
    <t>Новозыбковский городской округ</t>
  </si>
  <si>
    <t>Реконструкция артезианской скважины и водопроводной сети в с. Коржовка-Голубовка Клинцовского района Брянской области</t>
  </si>
  <si>
    <t>Строительство водозаборного сооружения с водонапорной башней в хут. Величка Новозыбковского городского округа Брянской области</t>
  </si>
  <si>
    <t>Реконструкция магистральных водопроводов  по ул. Московская, ул.  К. Либкнехта, ул. Орджоникидзе, пер. 2-ой Орджоникидзе в  г. Клинцы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</si>
</sst>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rgb="FF000000"/>
      <name val="Calibri"/>
    </font>
    <font>
      <sz val="12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164" fontId="1" fillId="3" borderId="0" xfId="0" applyNumberFormat="1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right" wrapText="1"/>
      <protection locked="0"/>
    </xf>
    <xf numFmtId="0" fontId="3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4"/>
  <sheetViews>
    <sheetView tabSelected="1" view="pageBreakPreview" zoomScaleNormal="100" zoomScaleSheetLayoutView="100" workbookViewId="0">
      <selection activeCell="A5" sqref="A5:L5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27.85546875" style="2" customWidth="1"/>
    <col min="4" max="4" width="17.140625" style="2" customWidth="1"/>
    <col min="5" max="5" width="15.7109375" style="2" customWidth="1"/>
    <col min="6" max="6" width="12.7109375" style="3" customWidth="1"/>
    <col min="7" max="7" width="16.140625" style="4" customWidth="1"/>
    <col min="8" max="8" width="15.42578125" style="4" customWidth="1"/>
    <col min="9" max="9" width="16.7109375" style="4" customWidth="1"/>
    <col min="10" max="10" width="16.42578125" style="4" customWidth="1"/>
    <col min="11" max="11" width="12.7109375" style="4" customWidth="1"/>
    <col min="12" max="12" width="12.7109375" style="3" customWidth="1"/>
    <col min="13" max="13" width="2.85546875" style="1" customWidth="1"/>
    <col min="14" max="1023" width="8.5703125" style="1" hidden="1" customWidth="1"/>
    <col min="1024" max="1025" width="9.140625" hidden="1" customWidth="1"/>
  </cols>
  <sheetData>
    <row r="1" spans="1:12" ht="24.7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" customHeight="1" x14ac:dyDescent="0.25">
      <c r="B2" s="21"/>
      <c r="C2" s="21"/>
      <c r="D2" s="21"/>
      <c r="E2" s="21"/>
      <c r="F2" s="21"/>
      <c r="G2" s="21"/>
      <c r="H2" s="21"/>
      <c r="I2" s="22" t="s">
        <v>266</v>
      </c>
      <c r="J2" s="22"/>
      <c r="K2" s="22"/>
      <c r="L2" s="22"/>
    </row>
    <row r="3" spans="1:12" ht="18" customHeight="1" x14ac:dyDescent="0.25"/>
    <row r="4" spans="1:12" ht="18" customHeight="1" x14ac:dyDescent="0.25">
      <c r="A4" s="13" t="s">
        <v>267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4.2" customHeigh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.2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8" customHeight="1" x14ac:dyDescent="0.25"/>
    <row r="8" spans="1:12" ht="15.6" customHeight="1" x14ac:dyDescent="0.25">
      <c r="A8" s="25" t="s">
        <v>1</v>
      </c>
      <c r="B8" s="25" t="s">
        <v>2</v>
      </c>
      <c r="C8" s="25"/>
      <c r="D8" s="25"/>
      <c r="E8" s="25"/>
      <c r="F8" s="16" t="s">
        <v>3</v>
      </c>
      <c r="G8" s="16"/>
      <c r="H8" s="16"/>
      <c r="I8" s="16"/>
      <c r="J8" s="16"/>
      <c r="K8" s="16"/>
      <c r="L8" s="16"/>
    </row>
    <row r="9" spans="1:12" ht="15" customHeight="1" x14ac:dyDescent="0.25">
      <c r="A9" s="25"/>
      <c r="B9" s="25" t="s">
        <v>4</v>
      </c>
      <c r="C9" s="25" t="s">
        <v>5</v>
      </c>
      <c r="D9" s="25" t="s">
        <v>6</v>
      </c>
      <c r="E9" s="25" t="s">
        <v>7</v>
      </c>
      <c r="F9" s="16" t="s">
        <v>8</v>
      </c>
      <c r="G9" s="16"/>
      <c r="H9" s="15" t="s">
        <v>9</v>
      </c>
      <c r="I9" s="15"/>
      <c r="J9" s="15"/>
      <c r="K9" s="15" t="s">
        <v>10</v>
      </c>
      <c r="L9" s="16" t="s">
        <v>11</v>
      </c>
    </row>
    <row r="10" spans="1:12" ht="92.1" customHeight="1" x14ac:dyDescent="0.25">
      <c r="A10" s="25"/>
      <c r="B10" s="25"/>
      <c r="C10" s="25"/>
      <c r="D10" s="25"/>
      <c r="E10" s="25"/>
      <c r="F10" s="16"/>
      <c r="G10" s="16"/>
      <c r="H10" s="5" t="s">
        <v>12</v>
      </c>
      <c r="I10" s="5" t="s">
        <v>13</v>
      </c>
      <c r="J10" s="5" t="s">
        <v>14</v>
      </c>
      <c r="K10" s="15"/>
      <c r="L10" s="16"/>
    </row>
    <row r="11" spans="1:12" ht="15.6" customHeight="1" x14ac:dyDescent="0.25">
      <c r="A11" s="25"/>
      <c r="B11" s="25"/>
      <c r="C11" s="25"/>
      <c r="D11" s="25"/>
      <c r="E11" s="25"/>
      <c r="F11" s="16" t="s">
        <v>15</v>
      </c>
      <c r="G11" s="16"/>
      <c r="H11" s="5" t="s">
        <v>15</v>
      </c>
      <c r="I11" s="5" t="s">
        <v>15</v>
      </c>
      <c r="J11" s="5" t="s">
        <v>15</v>
      </c>
      <c r="K11" s="5" t="s">
        <v>16</v>
      </c>
      <c r="L11" s="6"/>
    </row>
    <row r="12" spans="1:12" ht="18" customHeight="1" x14ac:dyDescent="0.25">
      <c r="A12" s="7">
        <v>1</v>
      </c>
      <c r="B12" s="7">
        <v>2</v>
      </c>
      <c r="C12" s="7">
        <v>3</v>
      </c>
      <c r="D12" s="8">
        <v>4</v>
      </c>
      <c r="E12" s="8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</row>
    <row r="13" spans="1:12" ht="18.2" customHeight="1" x14ac:dyDescent="0.25">
      <c r="A13" s="20" t="s">
        <v>17</v>
      </c>
      <c r="B13" s="20"/>
      <c r="C13" s="20"/>
      <c r="D13" s="20"/>
      <c r="E13" s="20"/>
      <c r="F13" s="16" t="s">
        <v>18</v>
      </c>
      <c r="G13" s="17">
        <f>SUM(G16:G17)</f>
        <v>1832400.4996999998</v>
      </c>
      <c r="H13" s="17">
        <f>SUM(H18,H33,H68,H88,H113,H163,H208,H238,H248,H258,H278,H323,H343,H383,H408,H478,H533,H563,H578,H613,H633,H668,H773,H793,H853,H878,H908,H943,H978,H1013,H1043)</f>
        <v>1771439.2369999997</v>
      </c>
      <c r="I13" s="17">
        <f>SUM(I18,I33,I68,I88,I113,I163,I208,I238,I248,I258,I278,I323,I343,I383,I408,I478,I533,I563,I578,I613,I633,I668,I773,I793,I853,I878,I908,I943,I978,I1013,I1043)</f>
        <v>35967.436640000007</v>
      </c>
      <c r="J13" s="17">
        <f>SUM(J18,J33,J68,J88,J113,J163,J208,J238,J248,J258,J278,J323,J343,J383,J408,J478,J533,J563,J578,J613,J633,J668,J773,J793,J853,J878,J908,J943,J978,J1013,J1043)</f>
        <v>24993.826059999999</v>
      </c>
      <c r="K13" s="15" t="str">
        <f>IF(H17=0,"-","")</f>
        <v/>
      </c>
      <c r="L13" s="16" t="str">
        <f>IF(H17=0,"-","")</f>
        <v/>
      </c>
    </row>
    <row r="14" spans="1:12" ht="18.2" customHeight="1" x14ac:dyDescent="0.25">
      <c r="A14" s="20"/>
      <c r="B14" s="20"/>
      <c r="C14" s="20"/>
      <c r="D14" s="20"/>
      <c r="E14" s="20"/>
      <c r="F14" s="16"/>
      <c r="G14" s="17"/>
      <c r="H14" s="17"/>
      <c r="I14" s="17"/>
      <c r="J14" s="17"/>
      <c r="K14" s="15"/>
      <c r="L14" s="16"/>
    </row>
    <row r="15" spans="1:12" ht="18.2" customHeight="1" x14ac:dyDescent="0.25">
      <c r="A15" s="20"/>
      <c r="B15" s="20"/>
      <c r="C15" s="20"/>
      <c r="D15" s="20"/>
      <c r="E15" s="20"/>
      <c r="F15" s="16"/>
      <c r="G15" s="17"/>
      <c r="H15" s="17"/>
      <c r="I15" s="17"/>
      <c r="J15" s="17"/>
      <c r="K15" s="15"/>
      <c r="L15" s="16"/>
    </row>
    <row r="16" spans="1:12" ht="18.2" customHeight="1" x14ac:dyDescent="0.25">
      <c r="A16" s="20"/>
      <c r="B16" s="20"/>
      <c r="C16" s="20"/>
      <c r="D16" s="20"/>
      <c r="E16" s="20"/>
      <c r="F16" s="6" t="s">
        <v>19</v>
      </c>
      <c r="G16" s="10">
        <f>SUM(H16:J16)</f>
        <v>0</v>
      </c>
      <c r="H16" s="10">
        <f t="shared" ref="H16:J17" si="0">SUM(H21,H36,H71,H91,H116,H166,H211,H241,H251,H261,H281,H326,H346,H386,H411,H481,H536,H566,H581,H616,H636,H671,H776,H796,H856,H881,H911,H946,H981,H1016,H1046)</f>
        <v>0</v>
      </c>
      <c r="I16" s="10">
        <f t="shared" si="0"/>
        <v>0</v>
      </c>
      <c r="J16" s="10">
        <f t="shared" si="0"/>
        <v>0</v>
      </c>
      <c r="K16" s="15"/>
      <c r="L16" s="16"/>
    </row>
    <row r="17" spans="1:12" ht="18.2" customHeight="1" x14ac:dyDescent="0.25">
      <c r="A17" s="20"/>
      <c r="B17" s="20"/>
      <c r="C17" s="20"/>
      <c r="D17" s="20"/>
      <c r="E17" s="20"/>
      <c r="F17" s="6" t="s">
        <v>20</v>
      </c>
      <c r="G17" s="10">
        <f>SUM(H17:J17)</f>
        <v>1832400.4996999998</v>
      </c>
      <c r="H17" s="10">
        <f t="shared" si="0"/>
        <v>1771439.2369999997</v>
      </c>
      <c r="I17" s="10">
        <f t="shared" si="0"/>
        <v>35967.436640000007</v>
      </c>
      <c r="J17" s="10">
        <f t="shared" si="0"/>
        <v>24993.826059999999</v>
      </c>
      <c r="K17" s="15"/>
      <c r="L17" s="16"/>
    </row>
    <row r="18" spans="1:12" ht="18.2" customHeight="1" x14ac:dyDescent="0.25">
      <c r="A18" s="20" t="s">
        <v>21</v>
      </c>
      <c r="B18" s="20"/>
      <c r="C18" s="20"/>
      <c r="D18" s="20"/>
      <c r="E18" s="20"/>
      <c r="F18" s="16" t="s">
        <v>18</v>
      </c>
      <c r="G18" s="17">
        <f>SUM(G21:G22)</f>
        <v>7270.8890900000006</v>
      </c>
      <c r="H18" s="17">
        <f>SUM(H23,H28)</f>
        <v>7049.1034900000004</v>
      </c>
      <c r="I18" s="17">
        <f>SUM(I23,I28)</f>
        <v>143.12651</v>
      </c>
      <c r="J18" s="17">
        <f>SUM(J23,J28)</f>
        <v>78.659090000000006</v>
      </c>
      <c r="K18" s="15" t="str">
        <f>IF(H22=0,"-","")</f>
        <v/>
      </c>
      <c r="L18" s="16" t="str">
        <f>IF(H22=0,"-","")</f>
        <v/>
      </c>
    </row>
    <row r="19" spans="1:12" ht="18.2" customHeight="1" x14ac:dyDescent="0.25">
      <c r="A19" s="20"/>
      <c r="B19" s="20"/>
      <c r="C19" s="20"/>
      <c r="D19" s="20"/>
      <c r="E19" s="20"/>
      <c r="F19" s="16"/>
      <c r="G19" s="17"/>
      <c r="H19" s="17"/>
      <c r="I19" s="17"/>
      <c r="J19" s="17"/>
      <c r="K19" s="15"/>
      <c r="L19" s="16"/>
    </row>
    <row r="20" spans="1:12" ht="18.2" customHeight="1" x14ac:dyDescent="0.25">
      <c r="A20" s="20"/>
      <c r="B20" s="20"/>
      <c r="C20" s="20"/>
      <c r="D20" s="20"/>
      <c r="E20" s="20"/>
      <c r="F20" s="16"/>
      <c r="G20" s="17"/>
      <c r="H20" s="17"/>
      <c r="I20" s="17"/>
      <c r="J20" s="17"/>
      <c r="K20" s="15"/>
      <c r="L20" s="16"/>
    </row>
    <row r="21" spans="1:12" ht="18.2" customHeight="1" x14ac:dyDescent="0.25">
      <c r="A21" s="20"/>
      <c r="B21" s="20"/>
      <c r="C21" s="20"/>
      <c r="D21" s="20"/>
      <c r="E21" s="20"/>
      <c r="F21" s="6" t="s">
        <v>19</v>
      </c>
      <c r="G21" s="10">
        <f>SUM(H21:J21)</f>
        <v>0</v>
      </c>
      <c r="H21" s="10">
        <f t="shared" ref="H21:J22" si="1">SUM(H26,H31)</f>
        <v>0</v>
      </c>
      <c r="I21" s="10">
        <f t="shared" si="1"/>
        <v>0</v>
      </c>
      <c r="J21" s="10">
        <f t="shared" si="1"/>
        <v>0</v>
      </c>
      <c r="K21" s="15"/>
      <c r="L21" s="16"/>
    </row>
    <row r="22" spans="1:12" ht="18.2" customHeight="1" x14ac:dyDescent="0.25">
      <c r="A22" s="20"/>
      <c r="B22" s="20"/>
      <c r="C22" s="20"/>
      <c r="D22" s="20"/>
      <c r="E22" s="20"/>
      <c r="F22" s="6" t="s">
        <v>20</v>
      </c>
      <c r="G22" s="10">
        <f>SUM(H22:J22)</f>
        <v>7270.8890900000006</v>
      </c>
      <c r="H22" s="10">
        <f t="shared" si="1"/>
        <v>7049.1034900000004</v>
      </c>
      <c r="I22" s="10">
        <f t="shared" si="1"/>
        <v>143.12651</v>
      </c>
      <c r="J22" s="10">
        <f t="shared" si="1"/>
        <v>78.659090000000006</v>
      </c>
      <c r="K22" s="15"/>
      <c r="L22" s="16"/>
    </row>
    <row r="23" spans="1:12" ht="18.2" customHeight="1" x14ac:dyDescent="0.25">
      <c r="A23" s="18">
        <v>1</v>
      </c>
      <c r="B23" s="19" t="s">
        <v>22</v>
      </c>
      <c r="C23" s="19" t="s">
        <v>23</v>
      </c>
      <c r="D23" s="19" t="s">
        <v>24</v>
      </c>
      <c r="E23" s="19" t="s">
        <v>25</v>
      </c>
      <c r="F23" s="16" t="s">
        <v>18</v>
      </c>
      <c r="G23" s="17">
        <f>SUM(G26:G27)</f>
        <v>1692.23</v>
      </c>
      <c r="H23" s="17">
        <f>SUM(H26:H27)</f>
        <v>1658.55349</v>
      </c>
      <c r="I23" s="17">
        <f>SUM(I26:I27)</f>
        <v>33.67651</v>
      </c>
      <c r="J23" s="17">
        <f>SUM(J26:J27)</f>
        <v>0</v>
      </c>
      <c r="K23" s="15">
        <v>57191.5</v>
      </c>
      <c r="L23" s="16">
        <v>26</v>
      </c>
    </row>
    <row r="24" spans="1:12" ht="18.2" customHeight="1" x14ac:dyDescent="0.25">
      <c r="A24" s="18"/>
      <c r="B24" s="19"/>
      <c r="C24" s="19"/>
      <c r="D24" s="19"/>
      <c r="E24" s="19"/>
      <c r="F24" s="16"/>
      <c r="G24" s="17"/>
      <c r="H24" s="17"/>
      <c r="I24" s="17"/>
      <c r="J24" s="17"/>
      <c r="K24" s="15"/>
      <c r="L24" s="16"/>
    </row>
    <row r="25" spans="1:12" ht="18.2" customHeight="1" x14ac:dyDescent="0.25">
      <c r="A25" s="18"/>
      <c r="B25" s="19"/>
      <c r="C25" s="19"/>
      <c r="D25" s="19"/>
      <c r="E25" s="19"/>
      <c r="F25" s="16"/>
      <c r="G25" s="17"/>
      <c r="H25" s="17"/>
      <c r="I25" s="17"/>
      <c r="J25" s="17"/>
      <c r="K25" s="15"/>
      <c r="L25" s="16"/>
    </row>
    <row r="26" spans="1:12" ht="18.2" customHeight="1" x14ac:dyDescent="0.25">
      <c r="A26" s="18"/>
      <c r="B26" s="19"/>
      <c r="C26" s="19"/>
      <c r="D26" s="19"/>
      <c r="E26" s="19"/>
      <c r="F26" s="6" t="s">
        <v>19</v>
      </c>
      <c r="G26" s="10">
        <f>SUM(H26:J26)</f>
        <v>0</v>
      </c>
      <c r="H26" s="10">
        <v>0</v>
      </c>
      <c r="I26" s="10">
        <v>0</v>
      </c>
      <c r="J26" s="10">
        <v>0</v>
      </c>
      <c r="K26" s="15"/>
      <c r="L26" s="16"/>
    </row>
    <row r="27" spans="1:12" ht="18.2" customHeight="1" x14ac:dyDescent="0.25">
      <c r="A27" s="18"/>
      <c r="B27" s="19"/>
      <c r="C27" s="19"/>
      <c r="D27" s="19"/>
      <c r="E27" s="19"/>
      <c r="F27" s="6" t="s">
        <v>20</v>
      </c>
      <c r="G27" s="10">
        <f>SUM(H27:J27)</f>
        <v>1692.23</v>
      </c>
      <c r="H27" s="10">
        <v>1658.55349</v>
      </c>
      <c r="I27" s="10">
        <v>33.67651</v>
      </c>
      <c r="J27" s="10">
        <v>0</v>
      </c>
      <c r="K27" s="15"/>
      <c r="L27" s="16"/>
    </row>
    <row r="28" spans="1:12" ht="18.2" customHeight="1" x14ac:dyDescent="0.25">
      <c r="A28" s="18">
        <v>2</v>
      </c>
      <c r="B28" s="19" t="s">
        <v>22</v>
      </c>
      <c r="C28" s="19" t="s">
        <v>269</v>
      </c>
      <c r="D28" s="19" t="s">
        <v>24</v>
      </c>
      <c r="E28" s="19" t="s">
        <v>26</v>
      </c>
      <c r="F28" s="16" t="s">
        <v>18</v>
      </c>
      <c r="G28" s="17">
        <f>SUM(G31:G32)</f>
        <v>5578.6590900000001</v>
      </c>
      <c r="H28" s="17">
        <f>SUM(H31:H32)</f>
        <v>5390.55</v>
      </c>
      <c r="I28" s="17">
        <f>SUM(I31:I32)</f>
        <v>109.45</v>
      </c>
      <c r="J28" s="17">
        <f>SUM(J31:J32)</f>
        <v>78.659090000000006</v>
      </c>
      <c r="K28" s="15">
        <v>283713.15999999997</v>
      </c>
      <c r="L28" s="16">
        <v>112</v>
      </c>
    </row>
    <row r="29" spans="1:12" ht="18.2" customHeight="1" x14ac:dyDescent="0.25">
      <c r="A29" s="18"/>
      <c r="B29" s="19"/>
      <c r="C29" s="19"/>
      <c r="D29" s="19"/>
      <c r="E29" s="19"/>
      <c r="F29" s="16"/>
      <c r="G29" s="17"/>
      <c r="H29" s="17"/>
      <c r="I29" s="17"/>
      <c r="J29" s="17"/>
      <c r="K29" s="15"/>
      <c r="L29" s="16"/>
    </row>
    <row r="30" spans="1:12" ht="18.2" customHeight="1" x14ac:dyDescent="0.25">
      <c r="A30" s="18"/>
      <c r="B30" s="19"/>
      <c r="C30" s="19"/>
      <c r="D30" s="19"/>
      <c r="E30" s="19"/>
      <c r="F30" s="16"/>
      <c r="G30" s="17"/>
      <c r="H30" s="17"/>
      <c r="I30" s="17"/>
      <c r="J30" s="17"/>
      <c r="K30" s="15"/>
      <c r="L30" s="16"/>
    </row>
    <row r="31" spans="1:12" ht="18.2" customHeight="1" x14ac:dyDescent="0.25">
      <c r="A31" s="18"/>
      <c r="B31" s="19"/>
      <c r="C31" s="19"/>
      <c r="D31" s="19"/>
      <c r="E31" s="19"/>
      <c r="F31" s="6" t="s">
        <v>19</v>
      </c>
      <c r="G31" s="10">
        <f>SUM(H31:J31)</f>
        <v>0</v>
      </c>
      <c r="H31" s="10">
        <v>0</v>
      </c>
      <c r="I31" s="10">
        <v>0</v>
      </c>
      <c r="J31" s="10">
        <v>0</v>
      </c>
      <c r="K31" s="15"/>
      <c r="L31" s="16"/>
    </row>
    <row r="32" spans="1:12" ht="18.2" customHeight="1" x14ac:dyDescent="0.25">
      <c r="A32" s="18"/>
      <c r="B32" s="19"/>
      <c r="C32" s="19"/>
      <c r="D32" s="19"/>
      <c r="E32" s="19"/>
      <c r="F32" s="6" t="s">
        <v>20</v>
      </c>
      <c r="G32" s="10">
        <f>SUM(H32:J32)</f>
        <v>5578.6590900000001</v>
      </c>
      <c r="H32" s="10">
        <v>5390.55</v>
      </c>
      <c r="I32" s="10">
        <v>109.45</v>
      </c>
      <c r="J32" s="10">
        <v>78.659090000000006</v>
      </c>
      <c r="K32" s="15"/>
      <c r="L32" s="16"/>
    </row>
    <row r="33" spans="1:12" ht="18.2" customHeight="1" x14ac:dyDescent="0.25">
      <c r="A33" s="20" t="s">
        <v>27</v>
      </c>
      <c r="B33" s="20"/>
      <c r="C33" s="20"/>
      <c r="D33" s="20"/>
      <c r="E33" s="20"/>
      <c r="F33" s="16" t="s">
        <v>18</v>
      </c>
      <c r="G33" s="17">
        <f>SUM(G36:G37)</f>
        <v>127286.61927</v>
      </c>
      <c r="H33" s="17">
        <f>SUM(H38,H43,H48,H53,H58,H63)</f>
        <v>122880.05396</v>
      </c>
      <c r="I33" s="17">
        <f>SUM(I38,I43,I48,I53,I58,I63)</f>
        <v>2494.96272</v>
      </c>
      <c r="J33" s="17">
        <f>SUM(J38,J43,J48,J53,J58,J63)</f>
        <v>1911.60259</v>
      </c>
      <c r="K33" s="15" t="str">
        <f>IF(H37=0,"-","")</f>
        <v/>
      </c>
      <c r="L33" s="16" t="str">
        <f>IF(H37=0,"-","")</f>
        <v/>
      </c>
    </row>
    <row r="34" spans="1:12" ht="18.2" customHeight="1" x14ac:dyDescent="0.25">
      <c r="A34" s="20"/>
      <c r="B34" s="20"/>
      <c r="C34" s="20"/>
      <c r="D34" s="20"/>
      <c r="E34" s="20"/>
      <c r="F34" s="16"/>
      <c r="G34" s="17"/>
      <c r="H34" s="17"/>
      <c r="I34" s="17"/>
      <c r="J34" s="17"/>
      <c r="K34" s="15"/>
      <c r="L34" s="16"/>
    </row>
    <row r="35" spans="1:12" ht="18.2" customHeight="1" x14ac:dyDescent="0.25">
      <c r="A35" s="20"/>
      <c r="B35" s="20"/>
      <c r="C35" s="20"/>
      <c r="D35" s="20"/>
      <c r="E35" s="20"/>
      <c r="F35" s="16"/>
      <c r="G35" s="17"/>
      <c r="H35" s="17"/>
      <c r="I35" s="17"/>
      <c r="J35" s="17"/>
      <c r="K35" s="15"/>
      <c r="L35" s="16"/>
    </row>
    <row r="36" spans="1:12" ht="18.2" customHeight="1" x14ac:dyDescent="0.25">
      <c r="A36" s="20"/>
      <c r="B36" s="20"/>
      <c r="C36" s="20"/>
      <c r="D36" s="20"/>
      <c r="E36" s="20"/>
      <c r="F36" s="6" t="s">
        <v>19</v>
      </c>
      <c r="G36" s="10">
        <f>SUM(H36:J36)</f>
        <v>0</v>
      </c>
      <c r="H36" s="10">
        <f t="shared" ref="H36:J37" si="2">SUM(H41,H46,H51,H56,H61,H66)</f>
        <v>0</v>
      </c>
      <c r="I36" s="10">
        <f t="shared" si="2"/>
        <v>0</v>
      </c>
      <c r="J36" s="10">
        <f t="shared" si="2"/>
        <v>0</v>
      </c>
      <c r="K36" s="15"/>
      <c r="L36" s="16"/>
    </row>
    <row r="37" spans="1:12" x14ac:dyDescent="0.25">
      <c r="A37" s="20"/>
      <c r="B37" s="20"/>
      <c r="C37" s="20"/>
      <c r="D37" s="20"/>
      <c r="E37" s="20"/>
      <c r="F37" s="6" t="s">
        <v>20</v>
      </c>
      <c r="G37" s="10">
        <f>SUM(H37:J37)</f>
        <v>127286.61927</v>
      </c>
      <c r="H37" s="10">
        <f t="shared" si="2"/>
        <v>122880.05396</v>
      </c>
      <c r="I37" s="10">
        <f t="shared" si="2"/>
        <v>2494.96272</v>
      </c>
      <c r="J37" s="10">
        <f t="shared" si="2"/>
        <v>1911.60259</v>
      </c>
      <c r="K37" s="15"/>
      <c r="L37" s="16"/>
    </row>
    <row r="38" spans="1:12" ht="18.2" customHeight="1" x14ac:dyDescent="0.25">
      <c r="A38" s="18">
        <v>1</v>
      </c>
      <c r="B38" s="19" t="s">
        <v>28</v>
      </c>
      <c r="C38" s="19" t="s">
        <v>29</v>
      </c>
      <c r="D38" s="19" t="s">
        <v>24</v>
      </c>
      <c r="E38" s="19" t="s">
        <v>25</v>
      </c>
      <c r="F38" s="16" t="s">
        <v>18</v>
      </c>
      <c r="G38" s="17">
        <f>SUM(G41:G42)</f>
        <v>8077.3303599999999</v>
      </c>
      <c r="H38" s="17">
        <f>SUM(H41:H42)</f>
        <v>7804.9679999999998</v>
      </c>
      <c r="I38" s="17">
        <f>SUM(I41:I42)</f>
        <v>158.47200000000001</v>
      </c>
      <c r="J38" s="17">
        <f>SUM(J41:J42)</f>
        <v>113.89036</v>
      </c>
      <c r="K38" s="15">
        <v>94035.76</v>
      </c>
      <c r="L38" s="16">
        <v>52</v>
      </c>
    </row>
    <row r="39" spans="1:12" ht="18.2" customHeight="1" x14ac:dyDescent="0.25">
      <c r="A39" s="18"/>
      <c r="B39" s="19"/>
      <c r="C39" s="19"/>
      <c r="D39" s="19"/>
      <c r="E39" s="19"/>
      <c r="F39" s="16"/>
      <c r="G39" s="17"/>
      <c r="H39" s="17"/>
      <c r="I39" s="17"/>
      <c r="J39" s="17"/>
      <c r="K39" s="15"/>
      <c r="L39" s="16"/>
    </row>
    <row r="40" spans="1:12" ht="18.2" customHeight="1" x14ac:dyDescent="0.25">
      <c r="A40" s="18"/>
      <c r="B40" s="19"/>
      <c r="C40" s="19"/>
      <c r="D40" s="19"/>
      <c r="E40" s="19"/>
      <c r="F40" s="16"/>
      <c r="G40" s="17"/>
      <c r="H40" s="17"/>
      <c r="I40" s="17"/>
      <c r="J40" s="17"/>
      <c r="K40" s="15"/>
      <c r="L40" s="16"/>
    </row>
    <row r="41" spans="1:12" ht="18.2" customHeight="1" x14ac:dyDescent="0.25">
      <c r="A41" s="18"/>
      <c r="B41" s="19"/>
      <c r="C41" s="19"/>
      <c r="D41" s="19"/>
      <c r="E41" s="19"/>
      <c r="F41" s="6" t="s">
        <v>19</v>
      </c>
      <c r="G41" s="10">
        <f>SUM(H41:J41)</f>
        <v>0</v>
      </c>
      <c r="H41" s="10">
        <v>0</v>
      </c>
      <c r="I41" s="10">
        <v>0</v>
      </c>
      <c r="J41" s="10">
        <v>0</v>
      </c>
      <c r="K41" s="15"/>
      <c r="L41" s="16"/>
    </row>
    <row r="42" spans="1:12" ht="18.2" customHeight="1" x14ac:dyDescent="0.25">
      <c r="A42" s="18"/>
      <c r="B42" s="19"/>
      <c r="C42" s="19"/>
      <c r="D42" s="19"/>
      <c r="E42" s="19"/>
      <c r="F42" s="6" t="s">
        <v>20</v>
      </c>
      <c r="G42" s="10">
        <f>SUM(H42:J42)</f>
        <v>8077.3303599999999</v>
      </c>
      <c r="H42" s="10">
        <v>7804.9679999999998</v>
      </c>
      <c r="I42" s="10">
        <v>158.47200000000001</v>
      </c>
      <c r="J42" s="10">
        <v>113.89036</v>
      </c>
      <c r="K42" s="15"/>
      <c r="L42" s="16"/>
    </row>
    <row r="43" spans="1:12" ht="18.2" customHeight="1" x14ac:dyDescent="0.25">
      <c r="A43" s="18">
        <v>2</v>
      </c>
      <c r="B43" s="19" t="s">
        <v>28</v>
      </c>
      <c r="C43" s="19" t="s">
        <v>30</v>
      </c>
      <c r="D43" s="19" t="s">
        <v>24</v>
      </c>
      <c r="E43" s="19" t="s">
        <v>25</v>
      </c>
      <c r="F43" s="16" t="s">
        <v>18</v>
      </c>
      <c r="G43" s="17">
        <f>SUM(G46:G47)</f>
        <v>23473.354300000003</v>
      </c>
      <c r="H43" s="17">
        <f>SUM(H46:H47)</f>
        <v>22681.84664</v>
      </c>
      <c r="I43" s="17">
        <f>SUM(I46:I47)</f>
        <v>460.53336000000002</v>
      </c>
      <c r="J43" s="17">
        <f>SUM(J46:J47)</f>
        <v>330.97430000000003</v>
      </c>
      <c r="K43" s="15">
        <v>192219.04</v>
      </c>
      <c r="L43" s="16">
        <v>92</v>
      </c>
    </row>
    <row r="44" spans="1:12" ht="18.2" customHeight="1" x14ac:dyDescent="0.25">
      <c r="A44" s="18"/>
      <c r="B44" s="19"/>
      <c r="C44" s="19"/>
      <c r="D44" s="19"/>
      <c r="E44" s="19"/>
      <c r="F44" s="16"/>
      <c r="G44" s="17"/>
      <c r="H44" s="17"/>
      <c r="I44" s="17"/>
      <c r="J44" s="17"/>
      <c r="K44" s="15"/>
      <c r="L44" s="16"/>
    </row>
    <row r="45" spans="1:12" ht="18.2" customHeight="1" x14ac:dyDescent="0.25">
      <c r="A45" s="18"/>
      <c r="B45" s="19"/>
      <c r="C45" s="19"/>
      <c r="D45" s="19"/>
      <c r="E45" s="19"/>
      <c r="F45" s="16"/>
      <c r="G45" s="17"/>
      <c r="H45" s="17"/>
      <c r="I45" s="17"/>
      <c r="J45" s="17"/>
      <c r="K45" s="15"/>
      <c r="L45" s="16"/>
    </row>
    <row r="46" spans="1:12" ht="18.2" customHeight="1" x14ac:dyDescent="0.25">
      <c r="A46" s="18"/>
      <c r="B46" s="19"/>
      <c r="C46" s="19"/>
      <c r="D46" s="19"/>
      <c r="E46" s="19"/>
      <c r="F46" s="6" t="s">
        <v>19</v>
      </c>
      <c r="G46" s="10">
        <f>SUM(H46:J46)</f>
        <v>0</v>
      </c>
      <c r="H46" s="10">
        <v>0</v>
      </c>
      <c r="I46" s="10">
        <v>0</v>
      </c>
      <c r="J46" s="10">
        <v>0</v>
      </c>
      <c r="K46" s="15"/>
      <c r="L46" s="16"/>
    </row>
    <row r="47" spans="1:12" ht="18.2" customHeight="1" x14ac:dyDescent="0.25">
      <c r="A47" s="18"/>
      <c r="B47" s="19"/>
      <c r="C47" s="19"/>
      <c r="D47" s="19"/>
      <c r="E47" s="19"/>
      <c r="F47" s="6" t="s">
        <v>20</v>
      </c>
      <c r="G47" s="10">
        <f>SUM(H47:J47)</f>
        <v>23473.354300000003</v>
      </c>
      <c r="H47" s="10">
        <v>22681.84664</v>
      </c>
      <c r="I47" s="10">
        <v>460.53336000000002</v>
      </c>
      <c r="J47" s="10">
        <v>330.97430000000003</v>
      </c>
      <c r="K47" s="15"/>
      <c r="L47" s="16"/>
    </row>
    <row r="48" spans="1:12" ht="18.2" customHeight="1" x14ac:dyDescent="0.25">
      <c r="A48" s="18">
        <v>3</v>
      </c>
      <c r="B48" s="19" t="s">
        <v>28</v>
      </c>
      <c r="C48" s="19" t="s">
        <v>31</v>
      </c>
      <c r="D48" s="19" t="s">
        <v>24</v>
      </c>
      <c r="E48" s="19" t="s">
        <v>25</v>
      </c>
      <c r="F48" s="16" t="s">
        <v>18</v>
      </c>
      <c r="G48" s="17">
        <f>SUM(G51:G52)</f>
        <v>8291.73344</v>
      </c>
      <c r="H48" s="17">
        <f>SUM(H51:H52)</f>
        <v>8012.1410800000003</v>
      </c>
      <c r="I48" s="17">
        <f>SUM(I51:I52)</f>
        <v>162.67892000000001</v>
      </c>
      <c r="J48" s="17">
        <f>SUM(J51:J52)</f>
        <v>116.91343999999999</v>
      </c>
      <c r="K48" s="15">
        <v>30008.02</v>
      </c>
      <c r="L48" s="16">
        <v>12</v>
      </c>
    </row>
    <row r="49" spans="1:12" ht="18.2" customHeight="1" x14ac:dyDescent="0.25">
      <c r="A49" s="18"/>
      <c r="B49" s="19"/>
      <c r="C49" s="19"/>
      <c r="D49" s="19"/>
      <c r="E49" s="19"/>
      <c r="F49" s="16"/>
      <c r="G49" s="17"/>
      <c r="H49" s="17"/>
      <c r="I49" s="17"/>
      <c r="J49" s="17"/>
      <c r="K49" s="15"/>
      <c r="L49" s="16"/>
    </row>
    <row r="50" spans="1:12" ht="18.2" customHeight="1" x14ac:dyDescent="0.25">
      <c r="A50" s="18"/>
      <c r="B50" s="19"/>
      <c r="C50" s="19"/>
      <c r="D50" s="19"/>
      <c r="E50" s="19"/>
      <c r="F50" s="16"/>
      <c r="G50" s="17"/>
      <c r="H50" s="17"/>
      <c r="I50" s="17"/>
      <c r="J50" s="17"/>
      <c r="K50" s="15"/>
      <c r="L50" s="16"/>
    </row>
    <row r="51" spans="1:12" ht="18.2" customHeight="1" x14ac:dyDescent="0.25">
      <c r="A51" s="18"/>
      <c r="B51" s="19"/>
      <c r="C51" s="19"/>
      <c r="D51" s="19"/>
      <c r="E51" s="19"/>
      <c r="F51" s="6" t="s">
        <v>19</v>
      </c>
      <c r="G51" s="10">
        <f>SUM(H51:J51)</f>
        <v>0</v>
      </c>
      <c r="H51" s="10">
        <v>0</v>
      </c>
      <c r="I51" s="10">
        <v>0</v>
      </c>
      <c r="J51" s="10">
        <v>0</v>
      </c>
      <c r="K51" s="15"/>
      <c r="L51" s="16"/>
    </row>
    <row r="52" spans="1:12" ht="18.2" customHeight="1" x14ac:dyDescent="0.25">
      <c r="A52" s="18"/>
      <c r="B52" s="19"/>
      <c r="C52" s="19"/>
      <c r="D52" s="19"/>
      <c r="E52" s="19"/>
      <c r="F52" s="6" t="s">
        <v>20</v>
      </c>
      <c r="G52" s="10">
        <f>SUM(H52:J52)</f>
        <v>8291.73344</v>
      </c>
      <c r="H52" s="10">
        <v>8012.1410800000003</v>
      </c>
      <c r="I52" s="10">
        <v>162.67892000000001</v>
      </c>
      <c r="J52" s="10">
        <v>116.91343999999999</v>
      </c>
      <c r="K52" s="15"/>
      <c r="L52" s="16"/>
    </row>
    <row r="53" spans="1:12" ht="18.2" customHeight="1" x14ac:dyDescent="0.25">
      <c r="A53" s="18">
        <v>4</v>
      </c>
      <c r="B53" s="19" t="s">
        <v>28</v>
      </c>
      <c r="C53" s="19" t="s">
        <v>32</v>
      </c>
      <c r="D53" s="19" t="s">
        <v>24</v>
      </c>
      <c r="E53" s="19" t="s">
        <v>26</v>
      </c>
      <c r="F53" s="16" t="s">
        <v>18</v>
      </c>
      <c r="G53" s="17">
        <f>SUM(G56:G57)</f>
        <v>38545.905100000004</v>
      </c>
      <c r="H53" s="17">
        <f>SUM(H56:H57)</f>
        <v>37131.624000000003</v>
      </c>
      <c r="I53" s="17">
        <f>SUM(I56:I57)</f>
        <v>753.92259000000001</v>
      </c>
      <c r="J53" s="17">
        <f>SUM(J56:J57)</f>
        <v>660.35851000000002</v>
      </c>
      <c r="K53" s="15">
        <v>849877.44</v>
      </c>
      <c r="L53" s="16">
        <v>168</v>
      </c>
    </row>
    <row r="54" spans="1:12" ht="18.2" customHeight="1" x14ac:dyDescent="0.25">
      <c r="A54" s="18"/>
      <c r="B54" s="19"/>
      <c r="C54" s="19"/>
      <c r="D54" s="19"/>
      <c r="E54" s="19"/>
      <c r="F54" s="16"/>
      <c r="G54" s="17"/>
      <c r="H54" s="17"/>
      <c r="I54" s="17"/>
      <c r="J54" s="17"/>
      <c r="K54" s="15"/>
      <c r="L54" s="16"/>
    </row>
    <row r="55" spans="1:12" ht="18.2" customHeight="1" x14ac:dyDescent="0.25">
      <c r="A55" s="18"/>
      <c r="B55" s="19"/>
      <c r="C55" s="19"/>
      <c r="D55" s="19"/>
      <c r="E55" s="19"/>
      <c r="F55" s="16"/>
      <c r="G55" s="17"/>
      <c r="H55" s="17"/>
      <c r="I55" s="17"/>
      <c r="J55" s="17"/>
      <c r="K55" s="15"/>
      <c r="L55" s="16"/>
    </row>
    <row r="56" spans="1:12" ht="18.2" customHeight="1" x14ac:dyDescent="0.25">
      <c r="A56" s="18"/>
      <c r="B56" s="19"/>
      <c r="C56" s="19"/>
      <c r="D56" s="19"/>
      <c r="E56" s="19"/>
      <c r="F56" s="6" t="s">
        <v>19</v>
      </c>
      <c r="G56" s="10">
        <f>SUM(H56:J56)</f>
        <v>0</v>
      </c>
      <c r="H56" s="10">
        <v>0</v>
      </c>
      <c r="I56" s="10">
        <v>0</v>
      </c>
      <c r="J56" s="10">
        <v>0</v>
      </c>
      <c r="K56" s="15"/>
      <c r="L56" s="16"/>
    </row>
    <row r="57" spans="1:12" ht="18.2" customHeight="1" x14ac:dyDescent="0.25">
      <c r="A57" s="18"/>
      <c r="B57" s="19"/>
      <c r="C57" s="19"/>
      <c r="D57" s="19"/>
      <c r="E57" s="19"/>
      <c r="F57" s="6" t="s">
        <v>20</v>
      </c>
      <c r="G57" s="10">
        <f>SUM(H57:J57)</f>
        <v>38545.905100000004</v>
      </c>
      <c r="H57" s="10">
        <v>37131.624000000003</v>
      </c>
      <c r="I57" s="10">
        <v>753.92259000000001</v>
      </c>
      <c r="J57" s="10">
        <v>660.35851000000002</v>
      </c>
      <c r="K57" s="15"/>
      <c r="L57" s="16"/>
    </row>
    <row r="58" spans="1:12" ht="18.2" customHeight="1" x14ac:dyDescent="0.25">
      <c r="A58" s="18">
        <v>5</v>
      </c>
      <c r="B58" s="19" t="s">
        <v>28</v>
      </c>
      <c r="C58" s="19" t="s">
        <v>33</v>
      </c>
      <c r="D58" s="19" t="s">
        <v>24</v>
      </c>
      <c r="E58" s="19" t="s">
        <v>26</v>
      </c>
      <c r="F58" s="16" t="s">
        <v>18</v>
      </c>
      <c r="G58" s="17">
        <f>SUM(G61:G62)</f>
        <v>14983.669749999999</v>
      </c>
      <c r="H58" s="17">
        <f>SUM(H61:H62)</f>
        <v>14478.429239999999</v>
      </c>
      <c r="I58" s="17">
        <f>SUM(I61:I62)</f>
        <v>293.97075999999998</v>
      </c>
      <c r="J58" s="17">
        <f>SUM(J61:J62)</f>
        <v>211.26974999999999</v>
      </c>
      <c r="K58" s="15">
        <v>353132.42</v>
      </c>
      <c r="L58" s="16">
        <v>130</v>
      </c>
    </row>
    <row r="59" spans="1:12" ht="18.2" customHeight="1" x14ac:dyDescent="0.25">
      <c r="A59" s="18"/>
      <c r="B59" s="19"/>
      <c r="C59" s="19"/>
      <c r="D59" s="19"/>
      <c r="E59" s="19"/>
      <c r="F59" s="16"/>
      <c r="G59" s="17"/>
      <c r="H59" s="17"/>
      <c r="I59" s="17"/>
      <c r="J59" s="17"/>
      <c r="K59" s="15"/>
      <c r="L59" s="16"/>
    </row>
    <row r="60" spans="1:12" ht="18.2" customHeight="1" x14ac:dyDescent="0.25">
      <c r="A60" s="18"/>
      <c r="B60" s="19"/>
      <c r="C60" s="19"/>
      <c r="D60" s="19"/>
      <c r="E60" s="19"/>
      <c r="F60" s="16"/>
      <c r="G60" s="17"/>
      <c r="H60" s="17"/>
      <c r="I60" s="17"/>
      <c r="J60" s="17"/>
      <c r="K60" s="15"/>
      <c r="L60" s="16"/>
    </row>
    <row r="61" spans="1:12" ht="18.2" customHeight="1" x14ac:dyDescent="0.25">
      <c r="A61" s="18"/>
      <c r="B61" s="19"/>
      <c r="C61" s="19"/>
      <c r="D61" s="19"/>
      <c r="E61" s="19"/>
      <c r="F61" s="6" t="s">
        <v>19</v>
      </c>
      <c r="G61" s="10">
        <f>SUM(H61:J61)</f>
        <v>0</v>
      </c>
      <c r="H61" s="10">
        <v>0</v>
      </c>
      <c r="I61" s="10">
        <v>0</v>
      </c>
      <c r="J61" s="10">
        <v>0</v>
      </c>
      <c r="K61" s="15"/>
      <c r="L61" s="16"/>
    </row>
    <row r="62" spans="1:12" ht="18.2" customHeight="1" x14ac:dyDescent="0.25">
      <c r="A62" s="18"/>
      <c r="B62" s="19"/>
      <c r="C62" s="19"/>
      <c r="D62" s="19"/>
      <c r="E62" s="19"/>
      <c r="F62" s="6" t="s">
        <v>20</v>
      </c>
      <c r="G62" s="10">
        <f>SUM(H62:J62)</f>
        <v>14983.669749999999</v>
      </c>
      <c r="H62" s="10">
        <v>14478.429239999999</v>
      </c>
      <c r="I62" s="10">
        <v>293.97075999999998</v>
      </c>
      <c r="J62" s="10">
        <v>211.26974999999999</v>
      </c>
      <c r="K62" s="15"/>
      <c r="L62" s="16"/>
    </row>
    <row r="63" spans="1:12" ht="18.2" customHeight="1" x14ac:dyDescent="0.25">
      <c r="A63" s="18">
        <v>6</v>
      </c>
      <c r="B63" s="19" t="s">
        <v>28</v>
      </c>
      <c r="C63" s="19" t="s">
        <v>34</v>
      </c>
      <c r="D63" s="19" t="s">
        <v>24</v>
      </c>
      <c r="E63" s="19" t="s">
        <v>26</v>
      </c>
      <c r="F63" s="16" t="s">
        <v>18</v>
      </c>
      <c r="G63" s="17">
        <f>SUM(G66:G67)</f>
        <v>33914.626320000003</v>
      </c>
      <c r="H63" s="17">
        <f>SUM(H66:H67)</f>
        <v>32771.044999999998</v>
      </c>
      <c r="I63" s="17">
        <f>SUM(I66:I67)</f>
        <v>665.38508999999999</v>
      </c>
      <c r="J63" s="17">
        <f>SUM(J66:J67)</f>
        <v>478.19623000000001</v>
      </c>
      <c r="K63" s="15">
        <v>1130036.03</v>
      </c>
      <c r="L63" s="16">
        <v>172</v>
      </c>
    </row>
    <row r="64" spans="1:12" ht="18.2" customHeight="1" x14ac:dyDescent="0.25">
      <c r="A64" s="18"/>
      <c r="B64" s="19"/>
      <c r="C64" s="19"/>
      <c r="D64" s="19"/>
      <c r="E64" s="19"/>
      <c r="F64" s="16"/>
      <c r="G64" s="17"/>
      <c r="H64" s="17"/>
      <c r="I64" s="17"/>
      <c r="J64" s="17"/>
      <c r="K64" s="15"/>
      <c r="L64" s="16"/>
    </row>
    <row r="65" spans="1:12" ht="18.2" customHeight="1" x14ac:dyDescent="0.25">
      <c r="A65" s="18"/>
      <c r="B65" s="19"/>
      <c r="C65" s="19"/>
      <c r="D65" s="19"/>
      <c r="E65" s="19"/>
      <c r="F65" s="16"/>
      <c r="G65" s="17"/>
      <c r="H65" s="17"/>
      <c r="I65" s="17"/>
      <c r="J65" s="17"/>
      <c r="K65" s="15"/>
      <c r="L65" s="16"/>
    </row>
    <row r="66" spans="1:12" ht="18.2" customHeight="1" x14ac:dyDescent="0.25">
      <c r="A66" s="18"/>
      <c r="B66" s="19"/>
      <c r="C66" s="19"/>
      <c r="D66" s="19"/>
      <c r="E66" s="19"/>
      <c r="F66" s="6" t="s">
        <v>19</v>
      </c>
      <c r="G66" s="10">
        <f>SUM(H66:J66)</f>
        <v>0</v>
      </c>
      <c r="H66" s="10">
        <v>0</v>
      </c>
      <c r="I66" s="10">
        <v>0</v>
      </c>
      <c r="J66" s="10">
        <v>0</v>
      </c>
      <c r="K66" s="15"/>
      <c r="L66" s="16"/>
    </row>
    <row r="67" spans="1:12" ht="18.2" customHeight="1" x14ac:dyDescent="0.25">
      <c r="A67" s="18"/>
      <c r="B67" s="19"/>
      <c r="C67" s="19"/>
      <c r="D67" s="19"/>
      <c r="E67" s="19"/>
      <c r="F67" s="6" t="s">
        <v>20</v>
      </c>
      <c r="G67" s="10">
        <f>SUM(H67:J67)</f>
        <v>33914.626320000003</v>
      </c>
      <c r="H67" s="10">
        <v>32771.044999999998</v>
      </c>
      <c r="I67" s="10">
        <v>665.38508999999999</v>
      </c>
      <c r="J67" s="10">
        <v>478.19623000000001</v>
      </c>
      <c r="K67" s="15"/>
      <c r="L67" s="16"/>
    </row>
    <row r="68" spans="1:12" ht="18.2" customHeight="1" x14ac:dyDescent="0.25">
      <c r="A68" s="20" t="s">
        <v>35</v>
      </c>
      <c r="B68" s="20"/>
      <c r="C68" s="20"/>
      <c r="D68" s="20"/>
      <c r="E68" s="20"/>
      <c r="F68" s="16" t="s">
        <v>18</v>
      </c>
      <c r="G68" s="17">
        <f>SUM(G71:G72)</f>
        <v>22314.63638</v>
      </c>
      <c r="H68" s="17">
        <f>SUM(H73,H78,H83)</f>
        <v>21562.2</v>
      </c>
      <c r="I68" s="17">
        <f>SUM(I73,I78,I83)</f>
        <v>437.8</v>
      </c>
      <c r="J68" s="17">
        <f>SUM(J73,J78,J83)</f>
        <v>314.63638000000003</v>
      </c>
      <c r="K68" s="15" t="str">
        <f>IF(H72=0,"-","")</f>
        <v/>
      </c>
      <c r="L68" s="16" t="str">
        <f>IF(H72=0,"-","")</f>
        <v/>
      </c>
    </row>
    <row r="69" spans="1:12" ht="18.2" customHeight="1" x14ac:dyDescent="0.25">
      <c r="A69" s="20"/>
      <c r="B69" s="20"/>
      <c r="C69" s="20"/>
      <c r="D69" s="20"/>
      <c r="E69" s="20"/>
      <c r="F69" s="16"/>
      <c r="G69" s="17"/>
      <c r="H69" s="17"/>
      <c r="I69" s="17"/>
      <c r="J69" s="17"/>
      <c r="K69" s="15"/>
      <c r="L69" s="16"/>
    </row>
    <row r="70" spans="1:12" ht="18.2" customHeight="1" x14ac:dyDescent="0.25">
      <c r="A70" s="20"/>
      <c r="B70" s="20"/>
      <c r="C70" s="20"/>
      <c r="D70" s="20"/>
      <c r="E70" s="20"/>
      <c r="F70" s="16"/>
      <c r="G70" s="17"/>
      <c r="H70" s="17"/>
      <c r="I70" s="17"/>
      <c r="J70" s="17"/>
      <c r="K70" s="15"/>
      <c r="L70" s="16"/>
    </row>
    <row r="71" spans="1:12" ht="18.2" customHeight="1" x14ac:dyDescent="0.25">
      <c r="A71" s="20"/>
      <c r="B71" s="20"/>
      <c r="C71" s="20"/>
      <c r="D71" s="20"/>
      <c r="E71" s="20"/>
      <c r="F71" s="6" t="s">
        <v>19</v>
      </c>
      <c r="G71" s="10">
        <f>SUM(H71:J71)</f>
        <v>0</v>
      </c>
      <c r="H71" s="10">
        <f t="shared" ref="H71:J72" si="3">SUM(H76,H81,H86)</f>
        <v>0</v>
      </c>
      <c r="I71" s="10">
        <f t="shared" si="3"/>
        <v>0</v>
      </c>
      <c r="J71" s="10">
        <f t="shared" si="3"/>
        <v>0</v>
      </c>
      <c r="K71" s="15"/>
      <c r="L71" s="16"/>
    </row>
    <row r="72" spans="1:12" ht="18.2" customHeight="1" x14ac:dyDescent="0.25">
      <c r="A72" s="20"/>
      <c r="B72" s="20"/>
      <c r="C72" s="20"/>
      <c r="D72" s="20"/>
      <c r="E72" s="20"/>
      <c r="F72" s="6" t="s">
        <v>20</v>
      </c>
      <c r="G72" s="10">
        <f>SUM(H72:J72)</f>
        <v>22314.63638</v>
      </c>
      <c r="H72" s="10">
        <f t="shared" si="3"/>
        <v>21562.2</v>
      </c>
      <c r="I72" s="10">
        <f t="shared" si="3"/>
        <v>437.8</v>
      </c>
      <c r="J72" s="10">
        <f t="shared" si="3"/>
        <v>314.63638000000003</v>
      </c>
      <c r="K72" s="15"/>
      <c r="L72" s="16"/>
    </row>
    <row r="73" spans="1:12" ht="18.2" customHeight="1" x14ac:dyDescent="0.25">
      <c r="A73" s="18">
        <v>1</v>
      </c>
      <c r="B73" s="19" t="s">
        <v>36</v>
      </c>
      <c r="C73" s="19" t="s">
        <v>37</v>
      </c>
      <c r="D73" s="19" t="s">
        <v>24</v>
      </c>
      <c r="E73" s="19" t="s">
        <v>25</v>
      </c>
      <c r="F73" s="16" t="s">
        <v>18</v>
      </c>
      <c r="G73" s="17">
        <f>SUM(G76:G77)</f>
        <v>5071.5082700000003</v>
      </c>
      <c r="H73" s="17">
        <f>SUM(H76:H77)</f>
        <v>4900.5</v>
      </c>
      <c r="I73" s="17">
        <f>SUM(I76:I77)</f>
        <v>99.5</v>
      </c>
      <c r="J73" s="17">
        <f>SUM(J76:J77)</f>
        <v>71.508269999999996</v>
      </c>
      <c r="K73" s="15">
        <v>168982.76</v>
      </c>
      <c r="L73" s="16">
        <v>85</v>
      </c>
    </row>
    <row r="74" spans="1:12" ht="18.2" customHeight="1" x14ac:dyDescent="0.25">
      <c r="A74" s="18"/>
      <c r="B74" s="19"/>
      <c r="C74" s="19"/>
      <c r="D74" s="19"/>
      <c r="E74" s="19"/>
      <c r="F74" s="16"/>
      <c r="G74" s="17"/>
      <c r="H74" s="17"/>
      <c r="I74" s="17"/>
      <c r="J74" s="17"/>
      <c r="K74" s="15"/>
      <c r="L74" s="16"/>
    </row>
    <row r="75" spans="1:12" ht="18.2" customHeight="1" x14ac:dyDescent="0.25">
      <c r="A75" s="18"/>
      <c r="B75" s="19"/>
      <c r="C75" s="19"/>
      <c r="D75" s="19"/>
      <c r="E75" s="19"/>
      <c r="F75" s="16"/>
      <c r="G75" s="17"/>
      <c r="H75" s="17"/>
      <c r="I75" s="17"/>
      <c r="J75" s="17"/>
      <c r="K75" s="15"/>
      <c r="L75" s="16"/>
    </row>
    <row r="76" spans="1:12" ht="18.2" customHeight="1" x14ac:dyDescent="0.25">
      <c r="A76" s="18"/>
      <c r="B76" s="19"/>
      <c r="C76" s="19"/>
      <c r="D76" s="19"/>
      <c r="E76" s="19"/>
      <c r="F76" s="6" t="s">
        <v>19</v>
      </c>
      <c r="G76" s="10">
        <f>SUM(H76:J76)</f>
        <v>0</v>
      </c>
      <c r="H76" s="10">
        <v>0</v>
      </c>
      <c r="I76" s="10">
        <v>0</v>
      </c>
      <c r="J76" s="10">
        <v>0</v>
      </c>
      <c r="K76" s="15"/>
      <c r="L76" s="16"/>
    </row>
    <row r="77" spans="1:12" ht="18.2" customHeight="1" x14ac:dyDescent="0.25">
      <c r="A77" s="18"/>
      <c r="B77" s="19"/>
      <c r="C77" s="19"/>
      <c r="D77" s="19"/>
      <c r="E77" s="19"/>
      <c r="F77" s="6" t="s">
        <v>20</v>
      </c>
      <c r="G77" s="10">
        <f>SUM(H77:J77)</f>
        <v>5071.5082700000003</v>
      </c>
      <c r="H77" s="10">
        <v>4900.5</v>
      </c>
      <c r="I77" s="10">
        <v>99.5</v>
      </c>
      <c r="J77" s="10">
        <v>71.508269999999996</v>
      </c>
      <c r="K77" s="15"/>
      <c r="L77" s="16"/>
    </row>
    <row r="78" spans="1:12" ht="18.2" customHeight="1" x14ac:dyDescent="0.25">
      <c r="A78" s="18">
        <v>2</v>
      </c>
      <c r="B78" s="19" t="s">
        <v>36</v>
      </c>
      <c r="C78" s="19" t="s">
        <v>38</v>
      </c>
      <c r="D78" s="19" t="s">
        <v>24</v>
      </c>
      <c r="E78" s="19" t="s">
        <v>25</v>
      </c>
      <c r="F78" s="16" t="s">
        <v>18</v>
      </c>
      <c r="G78" s="17">
        <f>SUM(G81:G82)</f>
        <v>5071.5082700000003</v>
      </c>
      <c r="H78" s="17">
        <f>SUM(H81:H82)</f>
        <v>4900.5</v>
      </c>
      <c r="I78" s="17">
        <f>SUM(I81:I82)</f>
        <v>99.5</v>
      </c>
      <c r="J78" s="17">
        <f>SUM(J81:J82)</f>
        <v>71.508269999999996</v>
      </c>
      <c r="K78" s="15">
        <v>125653.85</v>
      </c>
      <c r="L78" s="16">
        <v>67</v>
      </c>
    </row>
    <row r="79" spans="1:12" ht="18.2" customHeight="1" x14ac:dyDescent="0.25">
      <c r="A79" s="18"/>
      <c r="B79" s="19"/>
      <c r="C79" s="19"/>
      <c r="D79" s="19"/>
      <c r="E79" s="19"/>
      <c r="F79" s="16"/>
      <c r="G79" s="17"/>
      <c r="H79" s="17"/>
      <c r="I79" s="17"/>
      <c r="J79" s="17"/>
      <c r="K79" s="15"/>
      <c r="L79" s="16"/>
    </row>
    <row r="80" spans="1:12" ht="18.2" customHeight="1" x14ac:dyDescent="0.25">
      <c r="A80" s="18"/>
      <c r="B80" s="19"/>
      <c r="C80" s="19"/>
      <c r="D80" s="19"/>
      <c r="E80" s="19"/>
      <c r="F80" s="16"/>
      <c r="G80" s="17"/>
      <c r="H80" s="17"/>
      <c r="I80" s="17"/>
      <c r="J80" s="17"/>
      <c r="K80" s="15"/>
      <c r="L80" s="16"/>
    </row>
    <row r="81" spans="1:12" ht="18.2" customHeight="1" x14ac:dyDescent="0.25">
      <c r="A81" s="18"/>
      <c r="B81" s="19"/>
      <c r="C81" s="19"/>
      <c r="D81" s="19"/>
      <c r="E81" s="19"/>
      <c r="F81" s="6" t="s">
        <v>19</v>
      </c>
      <c r="G81" s="10">
        <f>SUM(H81:J81)</f>
        <v>0</v>
      </c>
      <c r="H81" s="10">
        <v>0</v>
      </c>
      <c r="I81" s="10">
        <v>0</v>
      </c>
      <c r="J81" s="10">
        <v>0</v>
      </c>
      <c r="K81" s="15"/>
      <c r="L81" s="16"/>
    </row>
    <row r="82" spans="1:12" ht="18.2" customHeight="1" x14ac:dyDescent="0.25">
      <c r="A82" s="18"/>
      <c r="B82" s="19"/>
      <c r="C82" s="19"/>
      <c r="D82" s="19"/>
      <c r="E82" s="19"/>
      <c r="F82" s="6" t="s">
        <v>20</v>
      </c>
      <c r="G82" s="10">
        <f>SUM(H82:J82)</f>
        <v>5071.5082700000003</v>
      </c>
      <c r="H82" s="10">
        <v>4900.5</v>
      </c>
      <c r="I82" s="10">
        <v>99.5</v>
      </c>
      <c r="J82" s="10">
        <v>71.508269999999996</v>
      </c>
      <c r="K82" s="15"/>
      <c r="L82" s="16"/>
    </row>
    <row r="83" spans="1:12" ht="18.2" customHeight="1" x14ac:dyDescent="0.25">
      <c r="A83" s="18">
        <v>3</v>
      </c>
      <c r="B83" s="19" t="s">
        <v>36</v>
      </c>
      <c r="C83" s="19" t="s">
        <v>39</v>
      </c>
      <c r="D83" s="19" t="s">
        <v>24</v>
      </c>
      <c r="E83" s="19" t="s">
        <v>26</v>
      </c>
      <c r="F83" s="16" t="s">
        <v>18</v>
      </c>
      <c r="G83" s="17">
        <f>SUM(G86:G87)</f>
        <v>12171.619839999999</v>
      </c>
      <c r="H83" s="17">
        <f>SUM(H86:H87)</f>
        <v>11761.2</v>
      </c>
      <c r="I83" s="17">
        <f>SUM(I86:I87)</f>
        <v>238.8</v>
      </c>
      <c r="J83" s="17">
        <f>SUM(J86:J87)</f>
        <v>171.61984000000001</v>
      </c>
      <c r="K83" s="15">
        <v>392040</v>
      </c>
      <c r="L83" s="16">
        <v>134</v>
      </c>
    </row>
    <row r="84" spans="1:12" ht="18.2" customHeight="1" x14ac:dyDescent="0.25">
      <c r="A84" s="18"/>
      <c r="B84" s="19"/>
      <c r="C84" s="19"/>
      <c r="D84" s="19"/>
      <c r="E84" s="19"/>
      <c r="F84" s="16"/>
      <c r="G84" s="17"/>
      <c r="H84" s="17"/>
      <c r="I84" s="17"/>
      <c r="J84" s="17"/>
      <c r="K84" s="15"/>
      <c r="L84" s="16"/>
    </row>
    <row r="85" spans="1:12" ht="18.2" customHeight="1" x14ac:dyDescent="0.25">
      <c r="A85" s="18"/>
      <c r="B85" s="19"/>
      <c r="C85" s="19"/>
      <c r="D85" s="19"/>
      <c r="E85" s="19"/>
      <c r="F85" s="16"/>
      <c r="G85" s="17"/>
      <c r="H85" s="17"/>
      <c r="I85" s="17"/>
      <c r="J85" s="17"/>
      <c r="K85" s="15"/>
      <c r="L85" s="16"/>
    </row>
    <row r="86" spans="1:12" ht="18.2" customHeight="1" x14ac:dyDescent="0.25">
      <c r="A86" s="18"/>
      <c r="B86" s="19"/>
      <c r="C86" s="19"/>
      <c r="D86" s="19"/>
      <c r="E86" s="19"/>
      <c r="F86" s="6" t="s">
        <v>19</v>
      </c>
      <c r="G86" s="10">
        <f>SUM(H86:J86)</f>
        <v>0</v>
      </c>
      <c r="H86" s="10">
        <v>0</v>
      </c>
      <c r="I86" s="10">
        <v>0</v>
      </c>
      <c r="J86" s="10">
        <v>0</v>
      </c>
      <c r="K86" s="15"/>
      <c r="L86" s="16"/>
    </row>
    <row r="87" spans="1:12" ht="18.2" customHeight="1" x14ac:dyDescent="0.25">
      <c r="A87" s="18"/>
      <c r="B87" s="19"/>
      <c r="C87" s="19"/>
      <c r="D87" s="19"/>
      <c r="E87" s="19"/>
      <c r="F87" s="6" t="s">
        <v>20</v>
      </c>
      <c r="G87" s="10">
        <f>SUM(H87:J87)</f>
        <v>12171.619839999999</v>
      </c>
      <c r="H87" s="10">
        <v>11761.2</v>
      </c>
      <c r="I87" s="10">
        <v>238.8</v>
      </c>
      <c r="J87" s="10">
        <v>171.61984000000001</v>
      </c>
      <c r="K87" s="15"/>
      <c r="L87" s="16"/>
    </row>
    <row r="88" spans="1:12" ht="18.2" customHeight="1" x14ac:dyDescent="0.25">
      <c r="A88" s="20" t="s">
        <v>40</v>
      </c>
      <c r="B88" s="20"/>
      <c r="C88" s="20"/>
      <c r="D88" s="20"/>
      <c r="E88" s="20"/>
      <c r="F88" s="16" t="s">
        <v>18</v>
      </c>
      <c r="G88" s="17">
        <f>SUM(G91:G92)</f>
        <v>27386.144639999995</v>
      </c>
      <c r="H88" s="17">
        <f>SUM(H93,H98,H103,H108)</f>
        <v>26462.699999999997</v>
      </c>
      <c r="I88" s="17">
        <f>SUM(I93,I98,I103,I108)</f>
        <v>537.30000000000007</v>
      </c>
      <c r="J88" s="17">
        <f>SUM(J93,J98,J103,J108)</f>
        <v>386.14463999999998</v>
      </c>
      <c r="K88" s="15" t="str">
        <f>IF(H92=0,"-","")</f>
        <v/>
      </c>
      <c r="L88" s="16" t="str">
        <f>IF(H92=0,"-","")</f>
        <v/>
      </c>
    </row>
    <row r="89" spans="1:12" ht="18.2" customHeight="1" x14ac:dyDescent="0.25">
      <c r="A89" s="20"/>
      <c r="B89" s="20"/>
      <c r="C89" s="20"/>
      <c r="D89" s="20"/>
      <c r="E89" s="20"/>
      <c r="F89" s="16"/>
      <c r="G89" s="17"/>
      <c r="H89" s="17"/>
      <c r="I89" s="17"/>
      <c r="J89" s="17"/>
      <c r="K89" s="15"/>
      <c r="L89" s="16"/>
    </row>
    <row r="90" spans="1:12" ht="18.2" customHeight="1" x14ac:dyDescent="0.25">
      <c r="A90" s="20"/>
      <c r="B90" s="20"/>
      <c r="C90" s="20"/>
      <c r="D90" s="20"/>
      <c r="E90" s="20"/>
      <c r="F90" s="16"/>
      <c r="G90" s="17"/>
      <c r="H90" s="17"/>
      <c r="I90" s="17"/>
      <c r="J90" s="17"/>
      <c r="K90" s="15"/>
      <c r="L90" s="16"/>
    </row>
    <row r="91" spans="1:12" ht="18.2" customHeight="1" x14ac:dyDescent="0.25">
      <c r="A91" s="20"/>
      <c r="B91" s="20"/>
      <c r="C91" s="20"/>
      <c r="D91" s="20"/>
      <c r="E91" s="20"/>
      <c r="F91" s="6" t="s">
        <v>19</v>
      </c>
      <c r="G91" s="10">
        <f>SUM(H91:J91)</f>
        <v>0</v>
      </c>
      <c r="H91" s="10">
        <f t="shared" ref="H91:J92" si="4">SUM(H96,H101,H106,H111)</f>
        <v>0</v>
      </c>
      <c r="I91" s="10">
        <f t="shared" si="4"/>
        <v>0</v>
      </c>
      <c r="J91" s="10">
        <f t="shared" si="4"/>
        <v>0</v>
      </c>
      <c r="K91" s="15"/>
      <c r="L91" s="16"/>
    </row>
    <row r="92" spans="1:12" ht="18.2" customHeight="1" x14ac:dyDescent="0.25">
      <c r="A92" s="20"/>
      <c r="B92" s="20"/>
      <c r="C92" s="20"/>
      <c r="D92" s="20"/>
      <c r="E92" s="20"/>
      <c r="F92" s="6" t="s">
        <v>20</v>
      </c>
      <c r="G92" s="10">
        <f>SUM(H92:J92)</f>
        <v>27386.144639999995</v>
      </c>
      <c r="H92" s="10">
        <f t="shared" si="4"/>
        <v>26462.699999999997</v>
      </c>
      <c r="I92" s="10">
        <f t="shared" si="4"/>
        <v>537.30000000000007</v>
      </c>
      <c r="J92" s="10">
        <f t="shared" si="4"/>
        <v>386.14463999999998</v>
      </c>
      <c r="K92" s="15"/>
      <c r="L92" s="16"/>
    </row>
    <row r="93" spans="1:12" ht="18.2" customHeight="1" x14ac:dyDescent="0.25">
      <c r="A93" s="18">
        <v>1</v>
      </c>
      <c r="B93" s="19" t="s">
        <v>41</v>
      </c>
      <c r="C93" s="19" t="s">
        <v>42</v>
      </c>
      <c r="D93" s="19" t="s">
        <v>24</v>
      </c>
      <c r="E93" s="19" t="s">
        <v>25</v>
      </c>
      <c r="F93" s="16" t="s">
        <v>18</v>
      </c>
      <c r="G93" s="17">
        <f>SUM(G96:G97)</f>
        <v>8621.5640500000009</v>
      </c>
      <c r="H93" s="17">
        <f>SUM(H96:H97)</f>
        <v>8330.85</v>
      </c>
      <c r="I93" s="17">
        <f>SUM(I96:I97)</f>
        <v>169.15</v>
      </c>
      <c r="J93" s="17">
        <f>SUM(J96:J97)</f>
        <v>121.56404999999999</v>
      </c>
      <c r="K93" s="15">
        <v>238024.29</v>
      </c>
      <c r="L93" s="16">
        <v>102</v>
      </c>
    </row>
    <row r="94" spans="1:12" ht="18.2" customHeight="1" x14ac:dyDescent="0.25">
      <c r="A94" s="18"/>
      <c r="B94" s="19"/>
      <c r="C94" s="19"/>
      <c r="D94" s="19"/>
      <c r="E94" s="19"/>
      <c r="F94" s="16"/>
      <c r="G94" s="17"/>
      <c r="H94" s="17"/>
      <c r="I94" s="17"/>
      <c r="J94" s="17"/>
      <c r="K94" s="15"/>
      <c r="L94" s="16"/>
    </row>
    <row r="95" spans="1:12" ht="18.2" customHeight="1" x14ac:dyDescent="0.25">
      <c r="A95" s="18"/>
      <c r="B95" s="19"/>
      <c r="C95" s="19"/>
      <c r="D95" s="19"/>
      <c r="E95" s="19"/>
      <c r="F95" s="16"/>
      <c r="G95" s="17"/>
      <c r="H95" s="17"/>
      <c r="I95" s="17"/>
      <c r="J95" s="17"/>
      <c r="K95" s="15"/>
      <c r="L95" s="16"/>
    </row>
    <row r="96" spans="1:12" ht="18.2" customHeight="1" x14ac:dyDescent="0.25">
      <c r="A96" s="18"/>
      <c r="B96" s="19"/>
      <c r="C96" s="19"/>
      <c r="D96" s="19"/>
      <c r="E96" s="19"/>
      <c r="F96" s="6" t="s">
        <v>19</v>
      </c>
      <c r="G96" s="10">
        <f>SUM(H96:J96)</f>
        <v>0</v>
      </c>
      <c r="H96" s="10">
        <v>0</v>
      </c>
      <c r="I96" s="10">
        <v>0</v>
      </c>
      <c r="J96" s="10">
        <v>0</v>
      </c>
      <c r="K96" s="15"/>
      <c r="L96" s="16"/>
    </row>
    <row r="97" spans="1:12" ht="18.2" customHeight="1" x14ac:dyDescent="0.25">
      <c r="A97" s="18"/>
      <c r="B97" s="19"/>
      <c r="C97" s="19"/>
      <c r="D97" s="19"/>
      <c r="E97" s="19"/>
      <c r="F97" s="6" t="s">
        <v>20</v>
      </c>
      <c r="G97" s="10">
        <f>SUM(H97:J97)</f>
        <v>8621.5640500000009</v>
      </c>
      <c r="H97" s="10">
        <v>8330.85</v>
      </c>
      <c r="I97" s="10">
        <v>169.15</v>
      </c>
      <c r="J97" s="10">
        <v>121.56404999999999</v>
      </c>
      <c r="K97" s="15"/>
      <c r="L97" s="16"/>
    </row>
    <row r="98" spans="1:12" ht="18.2" customHeight="1" x14ac:dyDescent="0.25">
      <c r="A98" s="18">
        <v>2</v>
      </c>
      <c r="B98" s="19" t="s">
        <v>41</v>
      </c>
      <c r="C98" s="19" t="s">
        <v>43</v>
      </c>
      <c r="D98" s="19" t="s">
        <v>24</v>
      </c>
      <c r="E98" s="19" t="s">
        <v>25</v>
      </c>
      <c r="F98" s="16" t="s">
        <v>18</v>
      </c>
      <c r="G98" s="17">
        <f>SUM(G101:G102)</f>
        <v>7100.11157</v>
      </c>
      <c r="H98" s="17">
        <f>SUM(H101:H102)</f>
        <v>6860.7</v>
      </c>
      <c r="I98" s="17">
        <f>SUM(I101:I102)</f>
        <v>139.30000000000001</v>
      </c>
      <c r="J98" s="17">
        <f>SUM(J101:J102)</f>
        <v>100.11157</v>
      </c>
      <c r="K98" s="15">
        <v>311850</v>
      </c>
      <c r="L98" s="16">
        <v>123</v>
      </c>
    </row>
    <row r="99" spans="1:12" ht="18.2" customHeight="1" x14ac:dyDescent="0.25">
      <c r="A99" s="18"/>
      <c r="B99" s="19"/>
      <c r="C99" s="19"/>
      <c r="D99" s="19"/>
      <c r="E99" s="19"/>
      <c r="F99" s="16"/>
      <c r="G99" s="17"/>
      <c r="H99" s="17"/>
      <c r="I99" s="17"/>
      <c r="J99" s="17"/>
      <c r="K99" s="15"/>
      <c r="L99" s="16"/>
    </row>
    <row r="100" spans="1:12" ht="18.2" customHeight="1" x14ac:dyDescent="0.25">
      <c r="A100" s="18"/>
      <c r="B100" s="19"/>
      <c r="C100" s="19"/>
      <c r="D100" s="19"/>
      <c r="E100" s="19"/>
      <c r="F100" s="16"/>
      <c r="G100" s="17"/>
      <c r="H100" s="17"/>
      <c r="I100" s="17"/>
      <c r="J100" s="17"/>
      <c r="K100" s="15"/>
      <c r="L100" s="16"/>
    </row>
    <row r="101" spans="1:12" ht="18.2" customHeight="1" x14ac:dyDescent="0.25">
      <c r="A101" s="18"/>
      <c r="B101" s="19"/>
      <c r="C101" s="19"/>
      <c r="D101" s="19"/>
      <c r="E101" s="19"/>
      <c r="F101" s="6" t="s">
        <v>19</v>
      </c>
      <c r="G101" s="10">
        <f>SUM(H101:J101)</f>
        <v>0</v>
      </c>
      <c r="H101" s="10">
        <v>0</v>
      </c>
      <c r="I101" s="10">
        <v>0</v>
      </c>
      <c r="J101" s="10">
        <v>0</v>
      </c>
      <c r="K101" s="15"/>
      <c r="L101" s="16"/>
    </row>
    <row r="102" spans="1:12" ht="18.2" customHeight="1" x14ac:dyDescent="0.25">
      <c r="A102" s="18"/>
      <c r="B102" s="19"/>
      <c r="C102" s="19"/>
      <c r="D102" s="19"/>
      <c r="E102" s="19"/>
      <c r="F102" s="6" t="s">
        <v>20</v>
      </c>
      <c r="G102" s="10">
        <f>SUM(H102:J102)</f>
        <v>7100.11157</v>
      </c>
      <c r="H102" s="10">
        <v>6860.7</v>
      </c>
      <c r="I102" s="10">
        <v>139.30000000000001</v>
      </c>
      <c r="J102" s="10">
        <v>100.11157</v>
      </c>
      <c r="K102" s="15"/>
      <c r="L102" s="16"/>
    </row>
    <row r="103" spans="1:12" ht="18.2" customHeight="1" x14ac:dyDescent="0.25">
      <c r="A103" s="18">
        <v>3</v>
      </c>
      <c r="B103" s="19" t="s">
        <v>41</v>
      </c>
      <c r="C103" s="19" t="s">
        <v>44</v>
      </c>
      <c r="D103" s="19" t="s">
        <v>24</v>
      </c>
      <c r="E103" s="19" t="s">
        <v>25</v>
      </c>
      <c r="F103" s="16" t="s">
        <v>18</v>
      </c>
      <c r="G103" s="17">
        <f>SUM(G106:G107)</f>
        <v>5071.5082700000003</v>
      </c>
      <c r="H103" s="17">
        <f>SUM(H106:H107)</f>
        <v>4900.5</v>
      </c>
      <c r="I103" s="17">
        <f>SUM(I106:I107)</f>
        <v>99.5</v>
      </c>
      <c r="J103" s="17">
        <f>SUM(J106:J107)</f>
        <v>71.508269999999996</v>
      </c>
      <c r="K103" s="15">
        <v>245025</v>
      </c>
      <c r="L103" s="16">
        <v>105</v>
      </c>
    </row>
    <row r="104" spans="1:12" ht="18.2" customHeight="1" x14ac:dyDescent="0.25">
      <c r="A104" s="18"/>
      <c r="B104" s="19"/>
      <c r="C104" s="19"/>
      <c r="D104" s="19"/>
      <c r="E104" s="19"/>
      <c r="F104" s="16"/>
      <c r="G104" s="17"/>
      <c r="H104" s="17"/>
      <c r="I104" s="17"/>
      <c r="J104" s="17"/>
      <c r="K104" s="15"/>
      <c r="L104" s="16"/>
    </row>
    <row r="105" spans="1:12" ht="18.2" customHeight="1" x14ac:dyDescent="0.25">
      <c r="A105" s="18"/>
      <c r="B105" s="19"/>
      <c r="C105" s="19"/>
      <c r="D105" s="19"/>
      <c r="E105" s="19"/>
      <c r="F105" s="16"/>
      <c r="G105" s="17"/>
      <c r="H105" s="17"/>
      <c r="I105" s="17"/>
      <c r="J105" s="17"/>
      <c r="K105" s="15"/>
      <c r="L105" s="16"/>
    </row>
    <row r="106" spans="1:12" ht="18.2" customHeight="1" x14ac:dyDescent="0.25">
      <c r="A106" s="18"/>
      <c r="B106" s="19"/>
      <c r="C106" s="19"/>
      <c r="D106" s="19"/>
      <c r="E106" s="19"/>
      <c r="F106" s="6" t="s">
        <v>19</v>
      </c>
      <c r="G106" s="10">
        <f>SUM(H106:J106)</f>
        <v>0</v>
      </c>
      <c r="H106" s="10">
        <v>0</v>
      </c>
      <c r="I106" s="10">
        <v>0</v>
      </c>
      <c r="J106" s="10">
        <v>0</v>
      </c>
      <c r="K106" s="15"/>
      <c r="L106" s="16"/>
    </row>
    <row r="107" spans="1:12" ht="18.2" customHeight="1" x14ac:dyDescent="0.25">
      <c r="A107" s="18"/>
      <c r="B107" s="19"/>
      <c r="C107" s="19"/>
      <c r="D107" s="19"/>
      <c r="E107" s="19"/>
      <c r="F107" s="6" t="s">
        <v>20</v>
      </c>
      <c r="G107" s="10">
        <f>SUM(H107:J107)</f>
        <v>5071.5082700000003</v>
      </c>
      <c r="H107" s="10">
        <v>4900.5</v>
      </c>
      <c r="I107" s="10">
        <v>99.5</v>
      </c>
      <c r="J107" s="10">
        <v>71.508269999999996</v>
      </c>
      <c r="K107" s="15"/>
      <c r="L107" s="16"/>
    </row>
    <row r="108" spans="1:12" ht="18.2" customHeight="1" x14ac:dyDescent="0.25">
      <c r="A108" s="18">
        <v>4</v>
      </c>
      <c r="B108" s="19" t="s">
        <v>41</v>
      </c>
      <c r="C108" s="19" t="s">
        <v>45</v>
      </c>
      <c r="D108" s="19" t="s">
        <v>24</v>
      </c>
      <c r="E108" s="19" t="s">
        <v>25</v>
      </c>
      <c r="F108" s="16" t="s">
        <v>18</v>
      </c>
      <c r="G108" s="17">
        <f>SUM(G111:G112)</f>
        <v>6592.9607500000002</v>
      </c>
      <c r="H108" s="17">
        <f>SUM(H111:H112)</f>
        <v>6370.65</v>
      </c>
      <c r="I108" s="17">
        <f>SUM(I111:I112)</f>
        <v>129.35</v>
      </c>
      <c r="J108" s="17">
        <f>SUM(J111:J112)</f>
        <v>92.960750000000004</v>
      </c>
      <c r="K108" s="15">
        <v>398165.63</v>
      </c>
      <c r="L108" s="16">
        <v>136</v>
      </c>
    </row>
    <row r="109" spans="1:12" ht="18.2" customHeight="1" x14ac:dyDescent="0.25">
      <c r="A109" s="18"/>
      <c r="B109" s="19"/>
      <c r="C109" s="19"/>
      <c r="D109" s="19"/>
      <c r="E109" s="19"/>
      <c r="F109" s="16"/>
      <c r="G109" s="17"/>
      <c r="H109" s="17"/>
      <c r="I109" s="17"/>
      <c r="J109" s="17"/>
      <c r="K109" s="15"/>
      <c r="L109" s="16"/>
    </row>
    <row r="110" spans="1:12" ht="18.2" customHeight="1" x14ac:dyDescent="0.25">
      <c r="A110" s="18"/>
      <c r="B110" s="19"/>
      <c r="C110" s="19"/>
      <c r="D110" s="19"/>
      <c r="E110" s="19"/>
      <c r="F110" s="16"/>
      <c r="G110" s="17"/>
      <c r="H110" s="17"/>
      <c r="I110" s="17"/>
      <c r="J110" s="17"/>
      <c r="K110" s="15"/>
      <c r="L110" s="16"/>
    </row>
    <row r="111" spans="1:12" ht="18.2" customHeight="1" x14ac:dyDescent="0.25">
      <c r="A111" s="18"/>
      <c r="B111" s="19"/>
      <c r="C111" s="19"/>
      <c r="D111" s="19"/>
      <c r="E111" s="19"/>
      <c r="F111" s="6" t="s">
        <v>19</v>
      </c>
      <c r="G111" s="10">
        <f>SUM(H111:J111)</f>
        <v>0</v>
      </c>
      <c r="H111" s="10">
        <v>0</v>
      </c>
      <c r="I111" s="10">
        <v>0</v>
      </c>
      <c r="J111" s="10">
        <v>0</v>
      </c>
      <c r="K111" s="15"/>
      <c r="L111" s="16"/>
    </row>
    <row r="112" spans="1:12" ht="18.2" customHeight="1" x14ac:dyDescent="0.25">
      <c r="A112" s="18"/>
      <c r="B112" s="19"/>
      <c r="C112" s="19"/>
      <c r="D112" s="19"/>
      <c r="E112" s="19"/>
      <c r="F112" s="6" t="s">
        <v>20</v>
      </c>
      <c r="G112" s="10">
        <f>SUM(H112:J112)</f>
        <v>6592.9607500000002</v>
      </c>
      <c r="H112" s="10">
        <v>6370.65</v>
      </c>
      <c r="I112" s="10">
        <v>129.35</v>
      </c>
      <c r="J112" s="10">
        <v>92.960750000000004</v>
      </c>
      <c r="K112" s="15"/>
      <c r="L112" s="16"/>
    </row>
    <row r="113" spans="1:12" ht="18.2" customHeight="1" x14ac:dyDescent="0.25">
      <c r="A113" s="20" t="s">
        <v>46</v>
      </c>
      <c r="B113" s="20"/>
      <c r="C113" s="20"/>
      <c r="D113" s="20"/>
      <c r="E113" s="20"/>
      <c r="F113" s="16" t="s">
        <v>18</v>
      </c>
      <c r="G113" s="17">
        <f>SUM(G116:G117)</f>
        <v>49092.20001</v>
      </c>
      <c r="H113" s="17">
        <f>SUM(H118,H123,H128,H133,H138,H143,H148,H153,H158)</f>
        <v>47436.84</v>
      </c>
      <c r="I113" s="17">
        <f>SUM(I118,I123,I128,I133,I138,I143,I148,I153,I158)</f>
        <v>963.15999999999985</v>
      </c>
      <c r="J113" s="17">
        <f>SUM(J118,J123,J128,J133,J138,J143,J148,J153,J158)</f>
        <v>692.20000999999991</v>
      </c>
      <c r="K113" s="15" t="str">
        <f>IF(H117=0,"-","")</f>
        <v/>
      </c>
      <c r="L113" s="16" t="str">
        <f>IF(H117=0,"-","")</f>
        <v/>
      </c>
    </row>
    <row r="114" spans="1:12" ht="18.2" customHeight="1" x14ac:dyDescent="0.25">
      <c r="A114" s="20"/>
      <c r="B114" s="20"/>
      <c r="C114" s="20"/>
      <c r="D114" s="20"/>
      <c r="E114" s="20"/>
      <c r="F114" s="16"/>
      <c r="G114" s="17"/>
      <c r="H114" s="17"/>
      <c r="I114" s="17"/>
      <c r="J114" s="17"/>
      <c r="K114" s="15"/>
      <c r="L114" s="16"/>
    </row>
    <row r="115" spans="1:12" ht="18.2" customHeight="1" x14ac:dyDescent="0.25">
      <c r="A115" s="20"/>
      <c r="B115" s="20"/>
      <c r="C115" s="20"/>
      <c r="D115" s="20"/>
      <c r="E115" s="20"/>
      <c r="F115" s="16"/>
      <c r="G115" s="17"/>
      <c r="H115" s="17"/>
      <c r="I115" s="17"/>
      <c r="J115" s="17"/>
      <c r="K115" s="15"/>
      <c r="L115" s="16"/>
    </row>
    <row r="116" spans="1:12" ht="18.2" customHeight="1" x14ac:dyDescent="0.25">
      <c r="A116" s="20"/>
      <c r="B116" s="20"/>
      <c r="C116" s="20"/>
      <c r="D116" s="20"/>
      <c r="E116" s="20"/>
      <c r="F116" s="6" t="s">
        <v>19</v>
      </c>
      <c r="G116" s="10">
        <f>SUM(H116:J116)</f>
        <v>0</v>
      </c>
      <c r="H116" s="10">
        <f t="shared" ref="H116:J117" si="5">SUM(H121,H126,H131,H136,H141,H146,H151,H156,H161)</f>
        <v>0</v>
      </c>
      <c r="I116" s="10">
        <f t="shared" si="5"/>
        <v>0</v>
      </c>
      <c r="J116" s="10">
        <f t="shared" si="5"/>
        <v>0</v>
      </c>
      <c r="K116" s="15"/>
      <c r="L116" s="16"/>
    </row>
    <row r="117" spans="1:12" ht="18.2" customHeight="1" x14ac:dyDescent="0.25">
      <c r="A117" s="20"/>
      <c r="B117" s="20"/>
      <c r="C117" s="20"/>
      <c r="D117" s="20"/>
      <c r="E117" s="20"/>
      <c r="F117" s="6" t="s">
        <v>20</v>
      </c>
      <c r="G117" s="10">
        <f>SUM(H117:J117)</f>
        <v>49092.20001</v>
      </c>
      <c r="H117" s="10">
        <f t="shared" si="5"/>
        <v>47436.84</v>
      </c>
      <c r="I117" s="10">
        <f t="shared" si="5"/>
        <v>963.15999999999985</v>
      </c>
      <c r="J117" s="10">
        <f t="shared" si="5"/>
        <v>692.20000999999991</v>
      </c>
      <c r="K117" s="15"/>
      <c r="L117" s="16"/>
    </row>
    <row r="118" spans="1:12" ht="18.2" customHeight="1" x14ac:dyDescent="0.25">
      <c r="A118" s="18">
        <v>1</v>
      </c>
      <c r="B118" s="19" t="s">
        <v>47</v>
      </c>
      <c r="C118" s="19" t="s">
        <v>48</v>
      </c>
      <c r="D118" s="19" t="s">
        <v>24</v>
      </c>
      <c r="E118" s="19" t="s">
        <v>26</v>
      </c>
      <c r="F118" s="16" t="s">
        <v>18</v>
      </c>
      <c r="G118" s="17">
        <f>SUM(G121:G122)</f>
        <v>5375.7987599999997</v>
      </c>
      <c r="H118" s="17">
        <f>SUM(H121:H122)</f>
        <v>5194.53</v>
      </c>
      <c r="I118" s="17">
        <f>SUM(I121:I122)</f>
        <v>105.47</v>
      </c>
      <c r="J118" s="17">
        <f>SUM(J121:J122)</f>
        <v>75.798760000000001</v>
      </c>
      <c r="K118" s="15">
        <v>24273.5</v>
      </c>
      <c r="L118" s="16">
        <v>7</v>
      </c>
    </row>
    <row r="119" spans="1:12" ht="18.2" customHeight="1" x14ac:dyDescent="0.25">
      <c r="A119" s="18"/>
      <c r="B119" s="19"/>
      <c r="C119" s="19"/>
      <c r="D119" s="19"/>
      <c r="E119" s="19"/>
      <c r="F119" s="16"/>
      <c r="G119" s="17"/>
      <c r="H119" s="17"/>
      <c r="I119" s="17"/>
      <c r="J119" s="17"/>
      <c r="K119" s="15"/>
      <c r="L119" s="16"/>
    </row>
    <row r="120" spans="1:12" ht="18.2" customHeight="1" x14ac:dyDescent="0.25">
      <c r="A120" s="18"/>
      <c r="B120" s="19"/>
      <c r="C120" s="19"/>
      <c r="D120" s="19"/>
      <c r="E120" s="19"/>
      <c r="F120" s="16"/>
      <c r="G120" s="17"/>
      <c r="H120" s="17"/>
      <c r="I120" s="17"/>
      <c r="J120" s="17"/>
      <c r="K120" s="15"/>
      <c r="L120" s="16"/>
    </row>
    <row r="121" spans="1:12" ht="18.2" customHeight="1" x14ac:dyDescent="0.25">
      <c r="A121" s="18"/>
      <c r="B121" s="19"/>
      <c r="C121" s="19"/>
      <c r="D121" s="19"/>
      <c r="E121" s="19"/>
      <c r="F121" s="6" t="s">
        <v>19</v>
      </c>
      <c r="G121" s="10">
        <f>SUM(H121:J121)</f>
        <v>0</v>
      </c>
      <c r="H121" s="10">
        <v>0</v>
      </c>
      <c r="I121" s="10">
        <v>0</v>
      </c>
      <c r="J121" s="10">
        <v>0</v>
      </c>
      <c r="K121" s="15"/>
      <c r="L121" s="16"/>
    </row>
    <row r="122" spans="1:12" ht="18.2" customHeight="1" x14ac:dyDescent="0.25">
      <c r="A122" s="18"/>
      <c r="B122" s="19"/>
      <c r="C122" s="19"/>
      <c r="D122" s="19"/>
      <c r="E122" s="19"/>
      <c r="F122" s="6" t="s">
        <v>20</v>
      </c>
      <c r="G122" s="10">
        <f>SUM(H122:J122)</f>
        <v>5375.7987599999997</v>
      </c>
      <c r="H122" s="10">
        <v>5194.53</v>
      </c>
      <c r="I122" s="10">
        <v>105.47</v>
      </c>
      <c r="J122" s="10">
        <v>75.798760000000001</v>
      </c>
      <c r="K122" s="15"/>
      <c r="L122" s="16"/>
    </row>
    <row r="123" spans="1:12" ht="18.2" customHeight="1" x14ac:dyDescent="0.25">
      <c r="A123" s="18">
        <v>2</v>
      </c>
      <c r="B123" s="19" t="s">
        <v>47</v>
      </c>
      <c r="C123" s="19" t="s">
        <v>49</v>
      </c>
      <c r="D123" s="19" t="s">
        <v>24</v>
      </c>
      <c r="E123" s="19" t="s">
        <v>26</v>
      </c>
      <c r="F123" s="16" t="s">
        <v>18</v>
      </c>
      <c r="G123" s="17">
        <f>SUM(G126:G127)</f>
        <v>5274.3685999999998</v>
      </c>
      <c r="H123" s="17">
        <f>SUM(H126:H127)</f>
        <v>5096.5200000000004</v>
      </c>
      <c r="I123" s="17">
        <f>SUM(I126:I127)</f>
        <v>103.48</v>
      </c>
      <c r="J123" s="17">
        <f>SUM(J126:J127)</f>
        <v>74.368600000000001</v>
      </c>
      <c r="K123" s="15">
        <v>50965.2</v>
      </c>
      <c r="L123" s="16">
        <v>19</v>
      </c>
    </row>
    <row r="124" spans="1:12" ht="18.2" customHeight="1" x14ac:dyDescent="0.25">
      <c r="A124" s="18"/>
      <c r="B124" s="19"/>
      <c r="C124" s="19"/>
      <c r="D124" s="19"/>
      <c r="E124" s="19"/>
      <c r="F124" s="16"/>
      <c r="G124" s="17"/>
      <c r="H124" s="17"/>
      <c r="I124" s="17"/>
      <c r="J124" s="17"/>
      <c r="K124" s="15"/>
      <c r="L124" s="16"/>
    </row>
    <row r="125" spans="1:12" ht="18.2" customHeight="1" x14ac:dyDescent="0.25">
      <c r="A125" s="18"/>
      <c r="B125" s="19"/>
      <c r="C125" s="19"/>
      <c r="D125" s="19"/>
      <c r="E125" s="19"/>
      <c r="F125" s="16"/>
      <c r="G125" s="17"/>
      <c r="H125" s="17"/>
      <c r="I125" s="17"/>
      <c r="J125" s="17"/>
      <c r="K125" s="15"/>
      <c r="L125" s="16"/>
    </row>
    <row r="126" spans="1:12" ht="18.2" customHeight="1" x14ac:dyDescent="0.25">
      <c r="A126" s="18"/>
      <c r="B126" s="19"/>
      <c r="C126" s="19"/>
      <c r="D126" s="19"/>
      <c r="E126" s="19"/>
      <c r="F126" s="6" t="s">
        <v>19</v>
      </c>
      <c r="G126" s="10">
        <f>SUM(H126:J126)</f>
        <v>0</v>
      </c>
      <c r="H126" s="10">
        <v>0</v>
      </c>
      <c r="I126" s="10">
        <v>0</v>
      </c>
      <c r="J126" s="10">
        <v>0</v>
      </c>
      <c r="K126" s="15"/>
      <c r="L126" s="16"/>
    </row>
    <row r="127" spans="1:12" ht="18.2" customHeight="1" x14ac:dyDescent="0.25">
      <c r="A127" s="18"/>
      <c r="B127" s="19"/>
      <c r="C127" s="19"/>
      <c r="D127" s="19"/>
      <c r="E127" s="19"/>
      <c r="F127" s="6" t="s">
        <v>20</v>
      </c>
      <c r="G127" s="10">
        <f>SUM(H127:J127)</f>
        <v>5274.3685999999998</v>
      </c>
      <c r="H127" s="10">
        <v>5096.5200000000004</v>
      </c>
      <c r="I127" s="10">
        <v>103.48</v>
      </c>
      <c r="J127" s="10">
        <v>74.368600000000001</v>
      </c>
      <c r="K127" s="15"/>
      <c r="L127" s="16"/>
    </row>
    <row r="128" spans="1:12" ht="18.2" customHeight="1" x14ac:dyDescent="0.25">
      <c r="A128" s="18">
        <v>3</v>
      </c>
      <c r="B128" s="19" t="s">
        <v>47</v>
      </c>
      <c r="C128" s="19" t="s">
        <v>50</v>
      </c>
      <c r="D128" s="19" t="s">
        <v>24</v>
      </c>
      <c r="E128" s="19" t="s">
        <v>26</v>
      </c>
      <c r="F128" s="16" t="s">
        <v>18</v>
      </c>
      <c r="G128" s="17">
        <f>SUM(G131:G132)</f>
        <v>4462.9272700000001</v>
      </c>
      <c r="H128" s="17">
        <f>SUM(H131:H132)</f>
        <v>4312.4399999999996</v>
      </c>
      <c r="I128" s="17">
        <f>SUM(I131:I132)</f>
        <v>87.56</v>
      </c>
      <c r="J128" s="17">
        <f>SUM(J131:J132)</f>
        <v>62.92727</v>
      </c>
      <c r="K128" s="15">
        <v>29740.97</v>
      </c>
      <c r="L128" s="16">
        <v>11</v>
      </c>
    </row>
    <row r="129" spans="1:12" ht="18.2" customHeight="1" x14ac:dyDescent="0.25">
      <c r="A129" s="18"/>
      <c r="B129" s="19"/>
      <c r="C129" s="19"/>
      <c r="D129" s="19"/>
      <c r="E129" s="19"/>
      <c r="F129" s="16"/>
      <c r="G129" s="17"/>
      <c r="H129" s="17"/>
      <c r="I129" s="17"/>
      <c r="J129" s="17"/>
      <c r="K129" s="15"/>
      <c r="L129" s="16"/>
    </row>
    <row r="130" spans="1:12" ht="18.2" customHeight="1" x14ac:dyDescent="0.25">
      <c r="A130" s="18"/>
      <c r="B130" s="19"/>
      <c r="C130" s="19"/>
      <c r="D130" s="19"/>
      <c r="E130" s="19"/>
      <c r="F130" s="16"/>
      <c r="G130" s="17"/>
      <c r="H130" s="17"/>
      <c r="I130" s="17"/>
      <c r="J130" s="17"/>
      <c r="K130" s="15"/>
      <c r="L130" s="16"/>
    </row>
    <row r="131" spans="1:12" ht="18.2" customHeight="1" x14ac:dyDescent="0.25">
      <c r="A131" s="18"/>
      <c r="B131" s="19"/>
      <c r="C131" s="19"/>
      <c r="D131" s="19"/>
      <c r="E131" s="19"/>
      <c r="F131" s="6" t="s">
        <v>19</v>
      </c>
      <c r="G131" s="10">
        <f>SUM(H131:J131)</f>
        <v>0</v>
      </c>
      <c r="H131" s="10">
        <v>0</v>
      </c>
      <c r="I131" s="10">
        <v>0</v>
      </c>
      <c r="J131" s="10">
        <v>0</v>
      </c>
      <c r="K131" s="15"/>
      <c r="L131" s="16"/>
    </row>
    <row r="132" spans="1:12" ht="18.2" customHeight="1" x14ac:dyDescent="0.25">
      <c r="A132" s="18"/>
      <c r="B132" s="19"/>
      <c r="C132" s="19"/>
      <c r="D132" s="19"/>
      <c r="E132" s="19"/>
      <c r="F132" s="6" t="s">
        <v>20</v>
      </c>
      <c r="G132" s="10">
        <f>SUM(H132:J132)</f>
        <v>4462.9272700000001</v>
      </c>
      <c r="H132" s="10">
        <v>4312.4399999999996</v>
      </c>
      <c r="I132" s="10">
        <v>87.56</v>
      </c>
      <c r="J132" s="10">
        <v>62.92727</v>
      </c>
      <c r="K132" s="15"/>
      <c r="L132" s="16"/>
    </row>
    <row r="133" spans="1:12" ht="18.2" customHeight="1" x14ac:dyDescent="0.25">
      <c r="A133" s="18">
        <v>4</v>
      </c>
      <c r="B133" s="19" t="s">
        <v>47</v>
      </c>
      <c r="C133" s="19" t="s">
        <v>51</v>
      </c>
      <c r="D133" s="19" t="s">
        <v>24</v>
      </c>
      <c r="E133" s="19" t="s">
        <v>26</v>
      </c>
      <c r="F133" s="16" t="s">
        <v>18</v>
      </c>
      <c r="G133" s="17">
        <f>SUM(G136:G137)</f>
        <v>4462.9272700000001</v>
      </c>
      <c r="H133" s="17">
        <f>SUM(H136:H137)</f>
        <v>4312.4399999999996</v>
      </c>
      <c r="I133" s="17">
        <f>SUM(I136:I137)</f>
        <v>87.56</v>
      </c>
      <c r="J133" s="17">
        <f>SUM(J136:J137)</f>
        <v>62.92727</v>
      </c>
      <c r="K133" s="15">
        <v>93748.7</v>
      </c>
      <c r="L133" s="16">
        <v>49</v>
      </c>
    </row>
    <row r="134" spans="1:12" ht="18.2" customHeight="1" x14ac:dyDescent="0.25">
      <c r="A134" s="18"/>
      <c r="B134" s="19"/>
      <c r="C134" s="19"/>
      <c r="D134" s="19"/>
      <c r="E134" s="19"/>
      <c r="F134" s="16"/>
      <c r="G134" s="17"/>
      <c r="H134" s="17"/>
      <c r="I134" s="17"/>
      <c r="J134" s="17"/>
      <c r="K134" s="15"/>
      <c r="L134" s="16"/>
    </row>
    <row r="135" spans="1:12" ht="18.2" customHeight="1" x14ac:dyDescent="0.25">
      <c r="A135" s="18"/>
      <c r="B135" s="19"/>
      <c r="C135" s="19"/>
      <c r="D135" s="19"/>
      <c r="E135" s="19"/>
      <c r="F135" s="16"/>
      <c r="G135" s="17"/>
      <c r="H135" s="17"/>
      <c r="I135" s="17"/>
      <c r="J135" s="17"/>
      <c r="K135" s="15"/>
      <c r="L135" s="16"/>
    </row>
    <row r="136" spans="1:12" ht="18.2" customHeight="1" x14ac:dyDescent="0.25">
      <c r="A136" s="18"/>
      <c r="B136" s="19"/>
      <c r="C136" s="19"/>
      <c r="D136" s="19"/>
      <c r="E136" s="19"/>
      <c r="F136" s="6" t="s">
        <v>19</v>
      </c>
      <c r="G136" s="10">
        <f>SUM(H136:J136)</f>
        <v>0</v>
      </c>
      <c r="H136" s="10">
        <v>0</v>
      </c>
      <c r="I136" s="10">
        <v>0</v>
      </c>
      <c r="J136" s="10">
        <v>0</v>
      </c>
      <c r="K136" s="15"/>
      <c r="L136" s="16"/>
    </row>
    <row r="137" spans="1:12" ht="39.75" customHeight="1" x14ac:dyDescent="0.25">
      <c r="A137" s="18"/>
      <c r="B137" s="19"/>
      <c r="C137" s="19"/>
      <c r="D137" s="19"/>
      <c r="E137" s="19"/>
      <c r="F137" s="6" t="s">
        <v>20</v>
      </c>
      <c r="G137" s="10">
        <f>SUM(H137:J137)</f>
        <v>4462.9272700000001</v>
      </c>
      <c r="H137" s="10">
        <v>4312.4399999999996</v>
      </c>
      <c r="I137" s="10">
        <v>87.56</v>
      </c>
      <c r="J137" s="10">
        <v>62.92727</v>
      </c>
      <c r="K137" s="15"/>
      <c r="L137" s="16"/>
    </row>
    <row r="138" spans="1:12" ht="18.2" customHeight="1" x14ac:dyDescent="0.25">
      <c r="A138" s="18">
        <v>5</v>
      </c>
      <c r="B138" s="19" t="s">
        <v>47</v>
      </c>
      <c r="C138" s="19" t="s">
        <v>52</v>
      </c>
      <c r="D138" s="19" t="s">
        <v>24</v>
      </c>
      <c r="E138" s="19" t="s">
        <v>26</v>
      </c>
      <c r="F138" s="16" t="s">
        <v>18</v>
      </c>
      <c r="G138" s="17">
        <f>SUM(G141:G142)</f>
        <v>5375.7987599999997</v>
      </c>
      <c r="H138" s="17">
        <f>SUM(H141:H142)</f>
        <v>5194.53</v>
      </c>
      <c r="I138" s="17">
        <f>SUM(I141:I142)</f>
        <v>105.47</v>
      </c>
      <c r="J138" s="17">
        <f>SUM(J141:J142)</f>
        <v>75.798760000000001</v>
      </c>
      <c r="K138" s="15">
        <v>37103.79</v>
      </c>
      <c r="L138" s="16">
        <v>13</v>
      </c>
    </row>
    <row r="139" spans="1:12" ht="18.2" customHeight="1" x14ac:dyDescent="0.25">
      <c r="A139" s="18"/>
      <c r="B139" s="19"/>
      <c r="C139" s="19"/>
      <c r="D139" s="19"/>
      <c r="E139" s="19"/>
      <c r="F139" s="16"/>
      <c r="G139" s="17"/>
      <c r="H139" s="17"/>
      <c r="I139" s="17"/>
      <c r="J139" s="17"/>
      <c r="K139" s="15"/>
      <c r="L139" s="16"/>
    </row>
    <row r="140" spans="1:12" ht="18.2" customHeight="1" x14ac:dyDescent="0.25">
      <c r="A140" s="18"/>
      <c r="B140" s="19"/>
      <c r="C140" s="19"/>
      <c r="D140" s="19"/>
      <c r="E140" s="19"/>
      <c r="F140" s="16"/>
      <c r="G140" s="17"/>
      <c r="H140" s="17"/>
      <c r="I140" s="17"/>
      <c r="J140" s="17"/>
      <c r="K140" s="15"/>
      <c r="L140" s="16"/>
    </row>
    <row r="141" spans="1:12" ht="18.2" customHeight="1" x14ac:dyDescent="0.25">
      <c r="A141" s="18"/>
      <c r="B141" s="19"/>
      <c r="C141" s="19"/>
      <c r="D141" s="19"/>
      <c r="E141" s="19"/>
      <c r="F141" s="6" t="s">
        <v>19</v>
      </c>
      <c r="G141" s="10">
        <f>SUM(H141:J141)</f>
        <v>0</v>
      </c>
      <c r="H141" s="10">
        <v>0</v>
      </c>
      <c r="I141" s="10">
        <v>0</v>
      </c>
      <c r="J141" s="10">
        <v>0</v>
      </c>
      <c r="K141" s="15"/>
      <c r="L141" s="16"/>
    </row>
    <row r="142" spans="1:12" ht="36.75" customHeight="1" x14ac:dyDescent="0.25">
      <c r="A142" s="18"/>
      <c r="B142" s="19"/>
      <c r="C142" s="19"/>
      <c r="D142" s="19"/>
      <c r="E142" s="19"/>
      <c r="F142" s="6" t="s">
        <v>20</v>
      </c>
      <c r="G142" s="10">
        <f>SUM(H142:J142)</f>
        <v>5375.7987599999997</v>
      </c>
      <c r="H142" s="10">
        <v>5194.53</v>
      </c>
      <c r="I142" s="10">
        <v>105.47</v>
      </c>
      <c r="J142" s="10">
        <v>75.798760000000001</v>
      </c>
      <c r="K142" s="15"/>
      <c r="L142" s="16"/>
    </row>
    <row r="143" spans="1:12" ht="18.2" customHeight="1" x14ac:dyDescent="0.25">
      <c r="A143" s="18">
        <v>6</v>
      </c>
      <c r="B143" s="19" t="s">
        <v>47</v>
      </c>
      <c r="C143" s="19" t="s">
        <v>53</v>
      </c>
      <c r="D143" s="19" t="s">
        <v>24</v>
      </c>
      <c r="E143" s="19" t="s">
        <v>26</v>
      </c>
      <c r="F143" s="16" t="s">
        <v>18</v>
      </c>
      <c r="G143" s="17">
        <f>SUM(G146:G147)</f>
        <v>6085.8099199999997</v>
      </c>
      <c r="H143" s="17">
        <f>SUM(H146:H147)</f>
        <v>5880.6</v>
      </c>
      <c r="I143" s="17">
        <f>SUM(I146:I147)</f>
        <v>119.4</v>
      </c>
      <c r="J143" s="17">
        <f>SUM(J146:J147)</f>
        <v>85.809920000000005</v>
      </c>
      <c r="K143" s="15">
        <v>53460</v>
      </c>
      <c r="L143" s="16">
        <v>24</v>
      </c>
    </row>
    <row r="144" spans="1:12" ht="18.2" customHeight="1" x14ac:dyDescent="0.25">
      <c r="A144" s="18"/>
      <c r="B144" s="19"/>
      <c r="C144" s="19"/>
      <c r="D144" s="19"/>
      <c r="E144" s="19"/>
      <c r="F144" s="16"/>
      <c r="G144" s="17"/>
      <c r="H144" s="17"/>
      <c r="I144" s="17"/>
      <c r="J144" s="17"/>
      <c r="K144" s="15"/>
      <c r="L144" s="16"/>
    </row>
    <row r="145" spans="1:12" ht="18.2" customHeight="1" x14ac:dyDescent="0.25">
      <c r="A145" s="18"/>
      <c r="B145" s="19"/>
      <c r="C145" s="19"/>
      <c r="D145" s="19"/>
      <c r="E145" s="19"/>
      <c r="F145" s="16"/>
      <c r="G145" s="17"/>
      <c r="H145" s="17"/>
      <c r="I145" s="17"/>
      <c r="J145" s="17"/>
      <c r="K145" s="15"/>
      <c r="L145" s="16"/>
    </row>
    <row r="146" spans="1:12" ht="18.2" customHeight="1" x14ac:dyDescent="0.25">
      <c r="A146" s="18"/>
      <c r="B146" s="19"/>
      <c r="C146" s="19"/>
      <c r="D146" s="19"/>
      <c r="E146" s="19"/>
      <c r="F146" s="6" t="s">
        <v>19</v>
      </c>
      <c r="G146" s="10">
        <f>SUM(H146:J146)</f>
        <v>0</v>
      </c>
      <c r="H146" s="10">
        <v>0</v>
      </c>
      <c r="I146" s="10">
        <v>0</v>
      </c>
      <c r="J146" s="10">
        <v>0</v>
      </c>
      <c r="K146" s="15"/>
      <c r="L146" s="16"/>
    </row>
    <row r="147" spans="1:12" ht="66.75" customHeight="1" x14ac:dyDescent="0.25">
      <c r="A147" s="18"/>
      <c r="B147" s="19"/>
      <c r="C147" s="19"/>
      <c r="D147" s="19"/>
      <c r="E147" s="19"/>
      <c r="F147" s="6" t="s">
        <v>20</v>
      </c>
      <c r="G147" s="10">
        <f>SUM(H147:J147)</f>
        <v>6085.8099199999997</v>
      </c>
      <c r="H147" s="10">
        <v>5880.6</v>
      </c>
      <c r="I147" s="10">
        <v>119.4</v>
      </c>
      <c r="J147" s="10">
        <v>85.809920000000005</v>
      </c>
      <c r="K147" s="15"/>
      <c r="L147" s="16"/>
    </row>
    <row r="148" spans="1:12" ht="18.2" customHeight="1" x14ac:dyDescent="0.25">
      <c r="A148" s="18">
        <v>7</v>
      </c>
      <c r="B148" s="19" t="s">
        <v>47</v>
      </c>
      <c r="C148" s="19" t="s">
        <v>54</v>
      </c>
      <c r="D148" s="19" t="s">
        <v>24</v>
      </c>
      <c r="E148" s="19" t="s">
        <v>26</v>
      </c>
      <c r="F148" s="16" t="s">
        <v>18</v>
      </c>
      <c r="G148" s="17">
        <f>SUM(G151:G152)</f>
        <v>5882.9495900000002</v>
      </c>
      <c r="H148" s="17">
        <f>SUM(H151:H152)</f>
        <v>5684.58</v>
      </c>
      <c r="I148" s="17">
        <f>SUM(I151:I152)</f>
        <v>115.42</v>
      </c>
      <c r="J148" s="17">
        <f>SUM(J151:J152)</f>
        <v>82.949590000000001</v>
      </c>
      <c r="K148" s="15">
        <v>20158.09</v>
      </c>
      <c r="L148" s="16">
        <v>5</v>
      </c>
    </row>
    <row r="149" spans="1:12" ht="18.2" customHeight="1" x14ac:dyDescent="0.25">
      <c r="A149" s="18"/>
      <c r="B149" s="19"/>
      <c r="C149" s="19"/>
      <c r="D149" s="19"/>
      <c r="E149" s="19"/>
      <c r="F149" s="16"/>
      <c r="G149" s="17"/>
      <c r="H149" s="17"/>
      <c r="I149" s="17"/>
      <c r="J149" s="17"/>
      <c r="K149" s="15"/>
      <c r="L149" s="16"/>
    </row>
    <row r="150" spans="1:12" ht="18.2" customHeight="1" x14ac:dyDescent="0.25">
      <c r="A150" s="18"/>
      <c r="B150" s="19"/>
      <c r="C150" s="19"/>
      <c r="D150" s="19"/>
      <c r="E150" s="19"/>
      <c r="F150" s="16"/>
      <c r="G150" s="17"/>
      <c r="H150" s="17"/>
      <c r="I150" s="17"/>
      <c r="J150" s="17"/>
      <c r="K150" s="15"/>
      <c r="L150" s="16"/>
    </row>
    <row r="151" spans="1:12" ht="18.2" customHeight="1" x14ac:dyDescent="0.25">
      <c r="A151" s="18"/>
      <c r="B151" s="19"/>
      <c r="C151" s="19"/>
      <c r="D151" s="19"/>
      <c r="E151" s="19"/>
      <c r="F151" s="6" t="s">
        <v>19</v>
      </c>
      <c r="G151" s="10">
        <f>SUM(H151:J151)</f>
        <v>0</v>
      </c>
      <c r="H151" s="10">
        <v>0</v>
      </c>
      <c r="I151" s="10">
        <v>0</v>
      </c>
      <c r="J151" s="10">
        <v>0</v>
      </c>
      <c r="K151" s="15"/>
      <c r="L151" s="16"/>
    </row>
    <row r="152" spans="1:12" ht="45" customHeight="1" x14ac:dyDescent="0.25">
      <c r="A152" s="18"/>
      <c r="B152" s="19"/>
      <c r="C152" s="19"/>
      <c r="D152" s="19"/>
      <c r="E152" s="19"/>
      <c r="F152" s="6" t="s">
        <v>20</v>
      </c>
      <c r="G152" s="10">
        <f>SUM(H152:J152)</f>
        <v>5882.9495900000002</v>
      </c>
      <c r="H152" s="10">
        <v>5684.58</v>
      </c>
      <c r="I152" s="10">
        <v>115.42</v>
      </c>
      <c r="J152" s="10">
        <v>82.949590000000001</v>
      </c>
      <c r="K152" s="15"/>
      <c r="L152" s="16"/>
    </row>
    <row r="153" spans="1:12" ht="18.2" customHeight="1" x14ac:dyDescent="0.25">
      <c r="A153" s="18">
        <v>8</v>
      </c>
      <c r="B153" s="19" t="s">
        <v>47</v>
      </c>
      <c r="C153" s="19" t="s">
        <v>55</v>
      </c>
      <c r="D153" s="19" t="s">
        <v>24</v>
      </c>
      <c r="E153" s="19" t="s">
        <v>26</v>
      </c>
      <c r="F153" s="16" t="s">
        <v>18</v>
      </c>
      <c r="G153" s="17">
        <f>SUM(G156:G157)</f>
        <v>6491.5305799999996</v>
      </c>
      <c r="H153" s="17">
        <f>SUM(H156:H157)</f>
        <v>6272.64</v>
      </c>
      <c r="I153" s="17">
        <f>SUM(I156:I157)</f>
        <v>127.36</v>
      </c>
      <c r="J153" s="17">
        <f>SUM(J156:J157)</f>
        <v>91.53058</v>
      </c>
      <c r="K153" s="15">
        <v>50997.07</v>
      </c>
      <c r="L153" s="16">
        <v>21</v>
      </c>
    </row>
    <row r="154" spans="1:12" ht="18.2" customHeight="1" x14ac:dyDescent="0.25">
      <c r="A154" s="18"/>
      <c r="B154" s="19"/>
      <c r="C154" s="19"/>
      <c r="D154" s="19"/>
      <c r="E154" s="19"/>
      <c r="F154" s="16"/>
      <c r="G154" s="17"/>
      <c r="H154" s="17"/>
      <c r="I154" s="17"/>
      <c r="J154" s="17"/>
      <c r="K154" s="15"/>
      <c r="L154" s="16"/>
    </row>
    <row r="155" spans="1:12" ht="18.2" customHeight="1" x14ac:dyDescent="0.25">
      <c r="A155" s="18"/>
      <c r="B155" s="19"/>
      <c r="C155" s="19"/>
      <c r="D155" s="19"/>
      <c r="E155" s="19"/>
      <c r="F155" s="16"/>
      <c r="G155" s="17"/>
      <c r="H155" s="17"/>
      <c r="I155" s="17"/>
      <c r="J155" s="17"/>
      <c r="K155" s="15"/>
      <c r="L155" s="16"/>
    </row>
    <row r="156" spans="1:12" ht="18.2" customHeight="1" x14ac:dyDescent="0.25">
      <c r="A156" s="18"/>
      <c r="B156" s="19"/>
      <c r="C156" s="19"/>
      <c r="D156" s="19"/>
      <c r="E156" s="19"/>
      <c r="F156" s="6" t="s">
        <v>19</v>
      </c>
      <c r="G156" s="10">
        <f>SUM(H156:J156)</f>
        <v>0</v>
      </c>
      <c r="H156" s="10">
        <v>0</v>
      </c>
      <c r="I156" s="10">
        <v>0</v>
      </c>
      <c r="J156" s="10">
        <v>0</v>
      </c>
      <c r="K156" s="15"/>
      <c r="L156" s="16"/>
    </row>
    <row r="157" spans="1:12" ht="73.5" customHeight="1" x14ac:dyDescent="0.25">
      <c r="A157" s="18"/>
      <c r="B157" s="19"/>
      <c r="C157" s="19"/>
      <c r="D157" s="19"/>
      <c r="E157" s="19"/>
      <c r="F157" s="6" t="s">
        <v>20</v>
      </c>
      <c r="G157" s="10">
        <f>SUM(H157:J157)</f>
        <v>6491.5305799999996</v>
      </c>
      <c r="H157" s="10">
        <v>6272.64</v>
      </c>
      <c r="I157" s="10">
        <v>127.36</v>
      </c>
      <c r="J157" s="10">
        <v>91.53058</v>
      </c>
      <c r="K157" s="15"/>
      <c r="L157" s="16"/>
    </row>
    <row r="158" spans="1:12" ht="18.2" customHeight="1" x14ac:dyDescent="0.25">
      <c r="A158" s="18">
        <v>9</v>
      </c>
      <c r="B158" s="19" t="s">
        <v>47</v>
      </c>
      <c r="C158" s="19" t="s">
        <v>56</v>
      </c>
      <c r="D158" s="19" t="s">
        <v>24</v>
      </c>
      <c r="E158" s="19" t="s">
        <v>26</v>
      </c>
      <c r="F158" s="16" t="s">
        <v>18</v>
      </c>
      <c r="G158" s="17">
        <f>SUM(G161:G162)</f>
        <v>5680.0892599999997</v>
      </c>
      <c r="H158" s="17">
        <f>SUM(H161:H162)</f>
        <v>5488.56</v>
      </c>
      <c r="I158" s="17">
        <f>SUM(I161:I162)</f>
        <v>111.44</v>
      </c>
      <c r="J158" s="17">
        <f>SUM(J161:J162)</f>
        <v>80.089259999999996</v>
      </c>
      <c r="K158" s="15">
        <v>25061.919999999998</v>
      </c>
      <c r="L158" s="16">
        <v>9</v>
      </c>
    </row>
    <row r="159" spans="1:12" ht="18.2" customHeight="1" x14ac:dyDescent="0.25">
      <c r="A159" s="18"/>
      <c r="B159" s="19"/>
      <c r="C159" s="19"/>
      <c r="D159" s="19"/>
      <c r="E159" s="19"/>
      <c r="F159" s="16"/>
      <c r="G159" s="17"/>
      <c r="H159" s="17"/>
      <c r="I159" s="17"/>
      <c r="J159" s="17"/>
      <c r="K159" s="15"/>
      <c r="L159" s="16"/>
    </row>
    <row r="160" spans="1:12" ht="18.2" customHeight="1" x14ac:dyDescent="0.25">
      <c r="A160" s="18"/>
      <c r="B160" s="19"/>
      <c r="C160" s="19"/>
      <c r="D160" s="19"/>
      <c r="E160" s="19"/>
      <c r="F160" s="16"/>
      <c r="G160" s="17"/>
      <c r="H160" s="17"/>
      <c r="I160" s="17"/>
      <c r="J160" s="17"/>
      <c r="K160" s="15"/>
      <c r="L160" s="16"/>
    </row>
    <row r="161" spans="1:12" ht="18.2" customHeight="1" x14ac:dyDescent="0.25">
      <c r="A161" s="18"/>
      <c r="B161" s="19"/>
      <c r="C161" s="19"/>
      <c r="D161" s="19"/>
      <c r="E161" s="19"/>
      <c r="F161" s="6" t="s">
        <v>19</v>
      </c>
      <c r="G161" s="10">
        <f>SUM(H161:J161)</f>
        <v>0</v>
      </c>
      <c r="H161" s="10">
        <v>0</v>
      </c>
      <c r="I161" s="10">
        <v>0</v>
      </c>
      <c r="J161" s="10">
        <v>0</v>
      </c>
      <c r="K161" s="15"/>
      <c r="L161" s="16"/>
    </row>
    <row r="162" spans="1:12" ht="18.2" customHeight="1" x14ac:dyDescent="0.25">
      <c r="A162" s="18"/>
      <c r="B162" s="19"/>
      <c r="C162" s="19"/>
      <c r="D162" s="19"/>
      <c r="E162" s="19"/>
      <c r="F162" s="6" t="s">
        <v>20</v>
      </c>
      <c r="G162" s="10">
        <f>SUM(H162:J162)</f>
        <v>5680.0892599999997</v>
      </c>
      <c r="H162" s="10">
        <v>5488.56</v>
      </c>
      <c r="I162" s="10">
        <v>111.44</v>
      </c>
      <c r="J162" s="10">
        <v>80.089259999999996</v>
      </c>
      <c r="K162" s="15"/>
      <c r="L162" s="16"/>
    </row>
    <row r="163" spans="1:12" ht="18.2" customHeight="1" x14ac:dyDescent="0.25">
      <c r="A163" s="20" t="s">
        <v>57</v>
      </c>
      <c r="B163" s="20"/>
      <c r="C163" s="20"/>
      <c r="D163" s="20"/>
      <c r="E163" s="20"/>
      <c r="F163" s="16" t="s">
        <v>18</v>
      </c>
      <c r="G163" s="17">
        <f>SUM(G166:G167)</f>
        <v>440741.30099999998</v>
      </c>
      <c r="H163" s="17">
        <f>SUM(H168,H173,H178,H183,H188,H193,H198,H203)</f>
        <v>426027.31256999995</v>
      </c>
      <c r="I163" s="17">
        <f>SUM(I168,I173,I178,I183,I188,I193,I198,I203)</f>
        <v>8650.0874299999996</v>
      </c>
      <c r="J163" s="17">
        <f>SUM(J168,J173,J178,J183,J188,J193,J198,J203)</f>
        <v>6063.9009999999998</v>
      </c>
      <c r="K163" s="15" t="str">
        <f>IF(H167=0,"-","")</f>
        <v/>
      </c>
      <c r="L163" s="16" t="str">
        <f>IF(H167=0,"-","")</f>
        <v/>
      </c>
    </row>
    <row r="164" spans="1:12" ht="18.2" customHeight="1" x14ac:dyDescent="0.25">
      <c r="A164" s="20"/>
      <c r="B164" s="20"/>
      <c r="C164" s="20"/>
      <c r="D164" s="20"/>
      <c r="E164" s="20"/>
      <c r="F164" s="16"/>
      <c r="G164" s="17"/>
      <c r="H164" s="17"/>
      <c r="I164" s="17"/>
      <c r="J164" s="17"/>
      <c r="K164" s="15"/>
      <c r="L164" s="16"/>
    </row>
    <row r="165" spans="1:12" ht="18.2" customHeight="1" x14ac:dyDescent="0.25">
      <c r="A165" s="20"/>
      <c r="B165" s="20"/>
      <c r="C165" s="20"/>
      <c r="D165" s="20"/>
      <c r="E165" s="20"/>
      <c r="F165" s="16"/>
      <c r="G165" s="17"/>
      <c r="H165" s="17"/>
      <c r="I165" s="17"/>
      <c r="J165" s="17"/>
      <c r="K165" s="15"/>
      <c r="L165" s="16"/>
    </row>
    <row r="166" spans="1:12" ht="18.2" customHeight="1" x14ac:dyDescent="0.25">
      <c r="A166" s="20"/>
      <c r="B166" s="20"/>
      <c r="C166" s="20"/>
      <c r="D166" s="20"/>
      <c r="E166" s="20"/>
      <c r="F166" s="6" t="s">
        <v>19</v>
      </c>
      <c r="G166" s="10">
        <f>SUM(H166:J166)</f>
        <v>0</v>
      </c>
      <c r="H166" s="10">
        <f t="shared" ref="H166:J167" si="6">SUM(H171,H176,H181,H186,H191,H196,H201,H206)</f>
        <v>0</v>
      </c>
      <c r="I166" s="10">
        <f t="shared" si="6"/>
        <v>0</v>
      </c>
      <c r="J166" s="10">
        <f t="shared" si="6"/>
        <v>0</v>
      </c>
      <c r="K166" s="15"/>
      <c r="L166" s="16"/>
    </row>
    <row r="167" spans="1:12" ht="18.2" customHeight="1" x14ac:dyDescent="0.25">
      <c r="A167" s="20"/>
      <c r="B167" s="20"/>
      <c r="C167" s="20"/>
      <c r="D167" s="20"/>
      <c r="E167" s="20"/>
      <c r="F167" s="6" t="s">
        <v>20</v>
      </c>
      <c r="G167" s="10">
        <f>SUM(H167:J167)</f>
        <v>440741.30099999998</v>
      </c>
      <c r="H167" s="10">
        <f t="shared" si="6"/>
        <v>426027.31256999995</v>
      </c>
      <c r="I167" s="10">
        <f t="shared" si="6"/>
        <v>8650.0874299999996</v>
      </c>
      <c r="J167" s="10">
        <f t="shared" si="6"/>
        <v>6063.9009999999998</v>
      </c>
      <c r="K167" s="15"/>
      <c r="L167" s="16"/>
    </row>
    <row r="168" spans="1:12" ht="18.2" customHeight="1" x14ac:dyDescent="0.25">
      <c r="A168" s="18">
        <v>1</v>
      </c>
      <c r="B168" s="19" t="s">
        <v>58</v>
      </c>
      <c r="C168" s="19" t="s">
        <v>280</v>
      </c>
      <c r="D168" s="19" t="s">
        <v>24</v>
      </c>
      <c r="E168" s="19" t="s">
        <v>25</v>
      </c>
      <c r="F168" s="16" t="s">
        <v>18</v>
      </c>
      <c r="G168" s="17">
        <f>SUM(G171:G172)</f>
        <v>86215.640530000004</v>
      </c>
      <c r="H168" s="17">
        <f>SUM(H171:H172)</f>
        <v>83308.5</v>
      </c>
      <c r="I168" s="17">
        <f>SUM(I171:I172)</f>
        <v>1691.5</v>
      </c>
      <c r="J168" s="17">
        <f>SUM(J171:J172)</f>
        <v>1215.6405299999999</v>
      </c>
      <c r="K168" s="15">
        <v>3332340</v>
      </c>
      <c r="L168" s="16">
        <v>189</v>
      </c>
    </row>
    <row r="169" spans="1:12" ht="18.2" customHeight="1" x14ac:dyDescent="0.25">
      <c r="A169" s="18"/>
      <c r="B169" s="19"/>
      <c r="C169" s="19"/>
      <c r="D169" s="19"/>
      <c r="E169" s="19"/>
      <c r="F169" s="16"/>
      <c r="G169" s="17"/>
      <c r="H169" s="17"/>
      <c r="I169" s="17"/>
      <c r="J169" s="17"/>
      <c r="K169" s="15"/>
      <c r="L169" s="16"/>
    </row>
    <row r="170" spans="1:12" ht="18.2" customHeight="1" x14ac:dyDescent="0.25">
      <c r="A170" s="18"/>
      <c r="B170" s="19"/>
      <c r="C170" s="19"/>
      <c r="D170" s="19"/>
      <c r="E170" s="19"/>
      <c r="F170" s="16"/>
      <c r="G170" s="17"/>
      <c r="H170" s="17"/>
      <c r="I170" s="17"/>
      <c r="J170" s="17"/>
      <c r="K170" s="15"/>
      <c r="L170" s="16"/>
    </row>
    <row r="171" spans="1:12" ht="18.2" customHeight="1" x14ac:dyDescent="0.25">
      <c r="A171" s="18"/>
      <c r="B171" s="19"/>
      <c r="C171" s="19"/>
      <c r="D171" s="19"/>
      <c r="E171" s="19"/>
      <c r="F171" s="6" t="s">
        <v>19</v>
      </c>
      <c r="G171" s="10">
        <f>SUM(H171:J171)</f>
        <v>0</v>
      </c>
      <c r="H171" s="10">
        <v>0</v>
      </c>
      <c r="I171" s="10">
        <v>0</v>
      </c>
      <c r="J171" s="10">
        <v>0</v>
      </c>
      <c r="K171" s="15"/>
      <c r="L171" s="16"/>
    </row>
    <row r="172" spans="1:12" ht="33.75" customHeight="1" x14ac:dyDescent="0.25">
      <c r="A172" s="18"/>
      <c r="B172" s="19"/>
      <c r="C172" s="19"/>
      <c r="D172" s="19"/>
      <c r="E172" s="19"/>
      <c r="F172" s="6" t="s">
        <v>20</v>
      </c>
      <c r="G172" s="10">
        <f>SUM(H172:J172)</f>
        <v>86215.640530000004</v>
      </c>
      <c r="H172" s="10">
        <v>83308.5</v>
      </c>
      <c r="I172" s="10">
        <v>1691.5</v>
      </c>
      <c r="J172" s="10">
        <v>1215.6405299999999</v>
      </c>
      <c r="K172" s="15"/>
      <c r="L172" s="16"/>
    </row>
    <row r="173" spans="1:12" ht="18.2" customHeight="1" x14ac:dyDescent="0.25">
      <c r="A173" s="18">
        <v>2</v>
      </c>
      <c r="B173" s="19" t="s">
        <v>58</v>
      </c>
      <c r="C173" s="19" t="s">
        <v>59</v>
      </c>
      <c r="D173" s="19" t="s">
        <v>24</v>
      </c>
      <c r="E173" s="19" t="s">
        <v>25</v>
      </c>
      <c r="F173" s="16" t="s">
        <v>18</v>
      </c>
      <c r="G173" s="17">
        <f>SUM(G176:G177)</f>
        <v>86215.640530000004</v>
      </c>
      <c r="H173" s="17">
        <f>SUM(H176:H177)</f>
        <v>83308.5</v>
      </c>
      <c r="I173" s="17">
        <f>SUM(I176:I177)</f>
        <v>1691.5</v>
      </c>
      <c r="J173" s="17">
        <f>SUM(J176:J177)</f>
        <v>1215.6405299999999</v>
      </c>
      <c r="K173" s="15">
        <v>4628250</v>
      </c>
      <c r="L173" s="16">
        <v>191</v>
      </c>
    </row>
    <row r="174" spans="1:12" ht="18.2" customHeight="1" x14ac:dyDescent="0.25">
      <c r="A174" s="18"/>
      <c r="B174" s="19"/>
      <c r="C174" s="19"/>
      <c r="D174" s="19"/>
      <c r="E174" s="19"/>
      <c r="F174" s="16"/>
      <c r="G174" s="17"/>
      <c r="H174" s="17"/>
      <c r="I174" s="17"/>
      <c r="J174" s="17"/>
      <c r="K174" s="15"/>
      <c r="L174" s="16"/>
    </row>
    <row r="175" spans="1:12" ht="18.2" customHeight="1" x14ac:dyDescent="0.25">
      <c r="A175" s="18"/>
      <c r="B175" s="19"/>
      <c r="C175" s="19"/>
      <c r="D175" s="19"/>
      <c r="E175" s="19"/>
      <c r="F175" s="16"/>
      <c r="G175" s="17"/>
      <c r="H175" s="17"/>
      <c r="I175" s="17"/>
      <c r="J175" s="17"/>
      <c r="K175" s="15"/>
      <c r="L175" s="16"/>
    </row>
    <row r="176" spans="1:12" ht="18.2" customHeight="1" x14ac:dyDescent="0.25">
      <c r="A176" s="18"/>
      <c r="B176" s="19"/>
      <c r="C176" s="19"/>
      <c r="D176" s="19"/>
      <c r="E176" s="19"/>
      <c r="F176" s="6" t="s">
        <v>19</v>
      </c>
      <c r="G176" s="10">
        <f>SUM(H176:J176)</f>
        <v>0</v>
      </c>
      <c r="H176" s="10">
        <v>0</v>
      </c>
      <c r="I176" s="10">
        <v>0</v>
      </c>
      <c r="J176" s="10">
        <v>0</v>
      </c>
      <c r="K176" s="15"/>
      <c r="L176" s="16"/>
    </row>
    <row r="177" spans="1:12" ht="36" customHeight="1" x14ac:dyDescent="0.25">
      <c r="A177" s="18"/>
      <c r="B177" s="19"/>
      <c r="C177" s="19"/>
      <c r="D177" s="19"/>
      <c r="E177" s="19"/>
      <c r="F177" s="6" t="s">
        <v>20</v>
      </c>
      <c r="G177" s="10">
        <f>SUM(H177:J177)</f>
        <v>86215.640530000004</v>
      </c>
      <c r="H177" s="10">
        <v>83308.5</v>
      </c>
      <c r="I177" s="10">
        <v>1691.5</v>
      </c>
      <c r="J177" s="10">
        <v>1215.6405299999999</v>
      </c>
      <c r="K177" s="15"/>
      <c r="L177" s="16"/>
    </row>
    <row r="178" spans="1:12" ht="18.2" customHeight="1" x14ac:dyDescent="0.25">
      <c r="A178" s="18">
        <v>3</v>
      </c>
      <c r="B178" s="19" t="s">
        <v>58</v>
      </c>
      <c r="C178" s="19" t="s">
        <v>60</v>
      </c>
      <c r="D178" s="19" t="s">
        <v>24</v>
      </c>
      <c r="E178" s="19" t="s">
        <v>25</v>
      </c>
      <c r="F178" s="16" t="s">
        <v>18</v>
      </c>
      <c r="G178" s="17">
        <f>SUM(G181:G182)</f>
        <v>202860.33066000001</v>
      </c>
      <c r="H178" s="17">
        <f>SUM(H181:H182)</f>
        <v>196020</v>
      </c>
      <c r="I178" s="17">
        <f>SUM(I181:I182)</f>
        <v>3980</v>
      </c>
      <c r="J178" s="17">
        <f>SUM(J181:J182)</f>
        <v>2860.3306600000001</v>
      </c>
      <c r="K178" s="15">
        <v>7260000</v>
      </c>
      <c r="L178" s="16">
        <v>192</v>
      </c>
    </row>
    <row r="179" spans="1:12" ht="18.2" customHeight="1" x14ac:dyDescent="0.25">
      <c r="A179" s="18"/>
      <c r="B179" s="19"/>
      <c r="C179" s="19"/>
      <c r="D179" s="19"/>
      <c r="E179" s="19"/>
      <c r="F179" s="16"/>
      <c r="G179" s="17"/>
      <c r="H179" s="17"/>
      <c r="I179" s="17"/>
      <c r="J179" s="17"/>
      <c r="K179" s="15"/>
      <c r="L179" s="16"/>
    </row>
    <row r="180" spans="1:12" ht="18.2" customHeight="1" x14ac:dyDescent="0.25">
      <c r="A180" s="18"/>
      <c r="B180" s="19"/>
      <c r="C180" s="19"/>
      <c r="D180" s="19"/>
      <c r="E180" s="19"/>
      <c r="F180" s="16"/>
      <c r="G180" s="17"/>
      <c r="H180" s="17"/>
      <c r="I180" s="17"/>
      <c r="J180" s="17"/>
      <c r="K180" s="15"/>
      <c r="L180" s="16"/>
    </row>
    <row r="181" spans="1:12" ht="18.2" customHeight="1" x14ac:dyDescent="0.25">
      <c r="A181" s="18"/>
      <c r="B181" s="19"/>
      <c r="C181" s="19"/>
      <c r="D181" s="19"/>
      <c r="E181" s="19"/>
      <c r="F181" s="6" t="s">
        <v>19</v>
      </c>
      <c r="G181" s="10">
        <f>SUM(H181:J181)</f>
        <v>0</v>
      </c>
      <c r="H181" s="10">
        <v>0</v>
      </c>
      <c r="I181" s="10">
        <v>0</v>
      </c>
      <c r="J181" s="10">
        <v>0</v>
      </c>
      <c r="K181" s="15"/>
      <c r="L181" s="16"/>
    </row>
    <row r="182" spans="1:12" ht="18.2" customHeight="1" x14ac:dyDescent="0.25">
      <c r="A182" s="18"/>
      <c r="B182" s="19"/>
      <c r="C182" s="19"/>
      <c r="D182" s="19"/>
      <c r="E182" s="19"/>
      <c r="F182" s="6" t="s">
        <v>20</v>
      </c>
      <c r="G182" s="10">
        <f>SUM(H182:J182)</f>
        <v>202860.33066000001</v>
      </c>
      <c r="H182" s="10">
        <v>196020</v>
      </c>
      <c r="I182" s="10">
        <v>3980</v>
      </c>
      <c r="J182" s="10">
        <v>2860.3306600000001</v>
      </c>
      <c r="K182" s="15"/>
      <c r="L182" s="16"/>
    </row>
    <row r="183" spans="1:12" ht="18.2" customHeight="1" x14ac:dyDescent="0.25">
      <c r="A183" s="18">
        <v>4</v>
      </c>
      <c r="B183" s="19" t="s">
        <v>58</v>
      </c>
      <c r="C183" s="19" t="s">
        <v>61</v>
      </c>
      <c r="D183" s="19" t="s">
        <v>24</v>
      </c>
      <c r="E183" s="19" t="s">
        <v>25</v>
      </c>
      <c r="F183" s="16" t="s">
        <v>18</v>
      </c>
      <c r="G183" s="17">
        <f>SUM(G186:G187)</f>
        <v>16228.82645</v>
      </c>
      <c r="H183" s="17">
        <f>SUM(H186:H187)</f>
        <v>15681.6</v>
      </c>
      <c r="I183" s="17">
        <f>SUM(I186:I187)</f>
        <v>318.39999999999998</v>
      </c>
      <c r="J183" s="17">
        <f>SUM(J186:J187)</f>
        <v>228.82644999999999</v>
      </c>
      <c r="K183" s="15">
        <v>603138.46</v>
      </c>
      <c r="L183" s="16">
        <v>152</v>
      </c>
    </row>
    <row r="184" spans="1:12" ht="18.2" customHeight="1" x14ac:dyDescent="0.25">
      <c r="A184" s="18"/>
      <c r="B184" s="19"/>
      <c r="C184" s="19"/>
      <c r="D184" s="19"/>
      <c r="E184" s="19"/>
      <c r="F184" s="16"/>
      <c r="G184" s="17"/>
      <c r="H184" s="17"/>
      <c r="I184" s="17"/>
      <c r="J184" s="17"/>
      <c r="K184" s="15"/>
      <c r="L184" s="16"/>
    </row>
    <row r="185" spans="1:12" ht="18.2" customHeight="1" x14ac:dyDescent="0.25">
      <c r="A185" s="18"/>
      <c r="B185" s="19"/>
      <c r="C185" s="19"/>
      <c r="D185" s="19"/>
      <c r="E185" s="19"/>
      <c r="F185" s="16"/>
      <c r="G185" s="17"/>
      <c r="H185" s="17"/>
      <c r="I185" s="17"/>
      <c r="J185" s="17"/>
      <c r="K185" s="15"/>
      <c r="L185" s="16"/>
    </row>
    <row r="186" spans="1:12" ht="18.2" customHeight="1" x14ac:dyDescent="0.25">
      <c r="A186" s="18"/>
      <c r="B186" s="19"/>
      <c r="C186" s="19"/>
      <c r="D186" s="19"/>
      <c r="E186" s="19"/>
      <c r="F186" s="6" t="s">
        <v>19</v>
      </c>
      <c r="G186" s="10">
        <f>SUM(H186:J186)</f>
        <v>0</v>
      </c>
      <c r="H186" s="10">
        <v>0</v>
      </c>
      <c r="I186" s="10">
        <v>0</v>
      </c>
      <c r="J186" s="10">
        <v>0</v>
      </c>
      <c r="K186" s="15"/>
      <c r="L186" s="16"/>
    </row>
    <row r="187" spans="1:12" ht="18.2" customHeight="1" x14ac:dyDescent="0.25">
      <c r="A187" s="18"/>
      <c r="B187" s="19"/>
      <c r="C187" s="19"/>
      <c r="D187" s="19"/>
      <c r="E187" s="19"/>
      <c r="F187" s="6" t="s">
        <v>20</v>
      </c>
      <c r="G187" s="10">
        <f>SUM(H187:J187)</f>
        <v>16228.82645</v>
      </c>
      <c r="H187" s="10">
        <v>15681.6</v>
      </c>
      <c r="I187" s="10">
        <v>318.39999999999998</v>
      </c>
      <c r="J187" s="10">
        <v>228.82644999999999</v>
      </c>
      <c r="K187" s="15"/>
      <c r="L187" s="16"/>
    </row>
    <row r="188" spans="1:12" ht="18.2" customHeight="1" x14ac:dyDescent="0.25">
      <c r="A188" s="18">
        <v>5</v>
      </c>
      <c r="B188" s="19" t="s">
        <v>58</v>
      </c>
      <c r="C188" s="19" t="s">
        <v>62</v>
      </c>
      <c r="D188" s="19" t="s">
        <v>24</v>
      </c>
      <c r="E188" s="19" t="s">
        <v>26</v>
      </c>
      <c r="F188" s="16" t="s">
        <v>18</v>
      </c>
      <c r="G188" s="17">
        <f>SUM(G191:G192)</f>
        <v>2535.7541299999998</v>
      </c>
      <c r="H188" s="17">
        <f>SUM(H191:H192)</f>
        <v>2450.25</v>
      </c>
      <c r="I188" s="17">
        <f>SUM(I191:I192)</f>
        <v>49.75</v>
      </c>
      <c r="J188" s="17">
        <f>SUM(J191:J192)</f>
        <v>35.754130000000004</v>
      </c>
      <c r="K188" s="15">
        <v>94240.38</v>
      </c>
      <c r="L188" s="16">
        <v>53</v>
      </c>
    </row>
    <row r="189" spans="1:12" ht="18.2" customHeight="1" x14ac:dyDescent="0.25">
      <c r="A189" s="18"/>
      <c r="B189" s="19"/>
      <c r="C189" s="19"/>
      <c r="D189" s="19"/>
      <c r="E189" s="19"/>
      <c r="F189" s="16"/>
      <c r="G189" s="17"/>
      <c r="H189" s="17"/>
      <c r="I189" s="17"/>
      <c r="J189" s="17"/>
      <c r="K189" s="15"/>
      <c r="L189" s="16"/>
    </row>
    <row r="190" spans="1:12" ht="18.2" customHeight="1" x14ac:dyDescent="0.25">
      <c r="A190" s="18"/>
      <c r="B190" s="19"/>
      <c r="C190" s="19"/>
      <c r="D190" s="19"/>
      <c r="E190" s="19"/>
      <c r="F190" s="16"/>
      <c r="G190" s="17"/>
      <c r="H190" s="17"/>
      <c r="I190" s="17"/>
      <c r="J190" s="17"/>
      <c r="K190" s="15"/>
      <c r="L190" s="16"/>
    </row>
    <row r="191" spans="1:12" ht="18.2" customHeight="1" x14ac:dyDescent="0.25">
      <c r="A191" s="18"/>
      <c r="B191" s="19"/>
      <c r="C191" s="19"/>
      <c r="D191" s="19"/>
      <c r="E191" s="19"/>
      <c r="F191" s="6" t="s">
        <v>19</v>
      </c>
      <c r="G191" s="10">
        <f>SUM(H191:J191)</f>
        <v>0</v>
      </c>
      <c r="H191" s="10">
        <v>0</v>
      </c>
      <c r="I191" s="10">
        <v>0</v>
      </c>
      <c r="J191" s="10">
        <v>0</v>
      </c>
      <c r="K191" s="15"/>
      <c r="L191" s="16"/>
    </row>
    <row r="192" spans="1:12" ht="18.2" customHeight="1" x14ac:dyDescent="0.25">
      <c r="A192" s="18"/>
      <c r="B192" s="19"/>
      <c r="C192" s="19"/>
      <c r="D192" s="19"/>
      <c r="E192" s="19"/>
      <c r="F192" s="6" t="s">
        <v>20</v>
      </c>
      <c r="G192" s="10">
        <f>SUM(H192:J192)</f>
        <v>2535.7541299999998</v>
      </c>
      <c r="H192" s="10">
        <v>2450.25</v>
      </c>
      <c r="I192" s="10">
        <v>49.75</v>
      </c>
      <c r="J192" s="10">
        <v>35.754130000000004</v>
      </c>
      <c r="K192" s="15"/>
      <c r="L192" s="16"/>
    </row>
    <row r="193" spans="1:12" ht="18.2" customHeight="1" x14ac:dyDescent="0.25">
      <c r="A193" s="18">
        <v>6</v>
      </c>
      <c r="B193" s="19" t="s">
        <v>58</v>
      </c>
      <c r="C193" s="19" t="s">
        <v>63</v>
      </c>
      <c r="D193" s="19" t="s">
        <v>24</v>
      </c>
      <c r="E193" s="19" t="s">
        <v>26</v>
      </c>
      <c r="F193" s="16" t="s">
        <v>18</v>
      </c>
      <c r="G193" s="17">
        <f>SUM(G196:G197)</f>
        <v>2028.60331</v>
      </c>
      <c r="H193" s="17">
        <f>SUM(H196:H197)</f>
        <v>1960.2</v>
      </c>
      <c r="I193" s="17">
        <f>SUM(I196:I197)</f>
        <v>39.799999999999997</v>
      </c>
      <c r="J193" s="17">
        <f>SUM(J196:J197)</f>
        <v>28.60331</v>
      </c>
      <c r="K193" s="15">
        <v>72600</v>
      </c>
      <c r="L193" s="16">
        <v>33</v>
      </c>
    </row>
    <row r="194" spans="1:12" ht="18.2" customHeight="1" x14ac:dyDescent="0.25">
      <c r="A194" s="18"/>
      <c r="B194" s="19"/>
      <c r="C194" s="19"/>
      <c r="D194" s="19"/>
      <c r="E194" s="19"/>
      <c r="F194" s="16"/>
      <c r="G194" s="17"/>
      <c r="H194" s="17"/>
      <c r="I194" s="17"/>
      <c r="J194" s="17"/>
      <c r="K194" s="15"/>
      <c r="L194" s="16"/>
    </row>
    <row r="195" spans="1:12" ht="18.2" customHeight="1" x14ac:dyDescent="0.25">
      <c r="A195" s="18"/>
      <c r="B195" s="19"/>
      <c r="C195" s="19"/>
      <c r="D195" s="19"/>
      <c r="E195" s="19"/>
      <c r="F195" s="16"/>
      <c r="G195" s="17"/>
      <c r="H195" s="17"/>
      <c r="I195" s="17"/>
      <c r="J195" s="17"/>
      <c r="K195" s="15"/>
      <c r="L195" s="16"/>
    </row>
    <row r="196" spans="1:12" ht="18.2" customHeight="1" x14ac:dyDescent="0.25">
      <c r="A196" s="18"/>
      <c r="B196" s="19"/>
      <c r="C196" s="19"/>
      <c r="D196" s="19"/>
      <c r="E196" s="19"/>
      <c r="F196" s="6" t="s">
        <v>19</v>
      </c>
      <c r="G196" s="10">
        <f>SUM(H196:J196)</f>
        <v>0</v>
      </c>
      <c r="H196" s="10">
        <v>0</v>
      </c>
      <c r="I196" s="10">
        <v>0</v>
      </c>
      <c r="J196" s="10">
        <v>0</v>
      </c>
      <c r="K196" s="15"/>
      <c r="L196" s="16"/>
    </row>
    <row r="197" spans="1:12" ht="18.2" customHeight="1" x14ac:dyDescent="0.25">
      <c r="A197" s="18"/>
      <c r="B197" s="19"/>
      <c r="C197" s="19"/>
      <c r="D197" s="19"/>
      <c r="E197" s="19"/>
      <c r="F197" s="6" t="s">
        <v>20</v>
      </c>
      <c r="G197" s="10">
        <f>SUM(H197:J197)</f>
        <v>2028.60331</v>
      </c>
      <c r="H197" s="10">
        <v>1960.2</v>
      </c>
      <c r="I197" s="10">
        <v>39.799999999999997</v>
      </c>
      <c r="J197" s="10">
        <v>28.60331</v>
      </c>
      <c r="K197" s="15"/>
      <c r="L197" s="16"/>
    </row>
    <row r="198" spans="1:12" ht="18.2" customHeight="1" x14ac:dyDescent="0.25">
      <c r="A198" s="18">
        <v>7</v>
      </c>
      <c r="B198" s="19" t="s">
        <v>58</v>
      </c>
      <c r="C198" s="19" t="s">
        <v>64</v>
      </c>
      <c r="D198" s="19" t="s">
        <v>24</v>
      </c>
      <c r="E198" s="19" t="s">
        <v>26</v>
      </c>
      <c r="F198" s="16" t="s">
        <v>18</v>
      </c>
      <c r="G198" s="17">
        <f>SUM(G201:G202)</f>
        <v>33979.105389999997</v>
      </c>
      <c r="H198" s="17">
        <f>SUM(H201:H202)</f>
        <v>32833.35</v>
      </c>
      <c r="I198" s="17">
        <f>SUM(I201:I202)</f>
        <v>666.65</v>
      </c>
      <c r="J198" s="17">
        <f>SUM(J201:J202)</f>
        <v>479.10539</v>
      </c>
      <c r="K198" s="15">
        <v>1216050</v>
      </c>
      <c r="L198" s="16">
        <v>173</v>
      </c>
    </row>
    <row r="199" spans="1:12" ht="18.2" customHeight="1" x14ac:dyDescent="0.25">
      <c r="A199" s="18"/>
      <c r="B199" s="19"/>
      <c r="C199" s="19"/>
      <c r="D199" s="19"/>
      <c r="E199" s="19"/>
      <c r="F199" s="16"/>
      <c r="G199" s="17"/>
      <c r="H199" s="17"/>
      <c r="I199" s="17"/>
      <c r="J199" s="17"/>
      <c r="K199" s="15"/>
      <c r="L199" s="16"/>
    </row>
    <row r="200" spans="1:12" ht="18.2" customHeight="1" x14ac:dyDescent="0.25">
      <c r="A200" s="18"/>
      <c r="B200" s="19"/>
      <c r="C200" s="19"/>
      <c r="D200" s="19"/>
      <c r="E200" s="19"/>
      <c r="F200" s="16"/>
      <c r="G200" s="17"/>
      <c r="H200" s="17"/>
      <c r="I200" s="17"/>
      <c r="J200" s="17"/>
      <c r="K200" s="15"/>
      <c r="L200" s="16"/>
    </row>
    <row r="201" spans="1:12" ht="18.2" customHeight="1" x14ac:dyDescent="0.25">
      <c r="A201" s="18"/>
      <c r="B201" s="19"/>
      <c r="C201" s="19"/>
      <c r="D201" s="19"/>
      <c r="E201" s="19"/>
      <c r="F201" s="6" t="s">
        <v>19</v>
      </c>
      <c r="G201" s="10">
        <f>SUM(H201:J201)</f>
        <v>0</v>
      </c>
      <c r="H201" s="10">
        <v>0</v>
      </c>
      <c r="I201" s="10">
        <v>0</v>
      </c>
      <c r="J201" s="10">
        <v>0</v>
      </c>
      <c r="K201" s="15"/>
      <c r="L201" s="16"/>
    </row>
    <row r="202" spans="1:12" ht="18.2" customHeight="1" x14ac:dyDescent="0.25">
      <c r="A202" s="18"/>
      <c r="B202" s="19"/>
      <c r="C202" s="19"/>
      <c r="D202" s="19"/>
      <c r="E202" s="19"/>
      <c r="F202" s="6" t="s">
        <v>20</v>
      </c>
      <c r="G202" s="10">
        <f>SUM(H202:J202)</f>
        <v>33979.105389999997</v>
      </c>
      <c r="H202" s="10">
        <v>32833.35</v>
      </c>
      <c r="I202" s="10">
        <v>666.65</v>
      </c>
      <c r="J202" s="10">
        <v>479.10539</v>
      </c>
      <c r="K202" s="15"/>
      <c r="L202" s="16"/>
    </row>
    <row r="203" spans="1:12" ht="18.2" customHeight="1" x14ac:dyDescent="0.25">
      <c r="A203" s="18">
        <v>8</v>
      </c>
      <c r="B203" s="19" t="s">
        <v>58</v>
      </c>
      <c r="C203" s="19" t="s">
        <v>65</v>
      </c>
      <c r="D203" s="19" t="s">
        <v>24</v>
      </c>
      <c r="E203" s="19" t="s">
        <v>26</v>
      </c>
      <c r="F203" s="16" t="s">
        <v>18</v>
      </c>
      <c r="G203" s="17">
        <f>SUM(G206:G207)</f>
        <v>10677.4</v>
      </c>
      <c r="H203" s="17">
        <f>SUM(H206:H207)</f>
        <v>10464.91257</v>
      </c>
      <c r="I203" s="17">
        <f>SUM(I206:I207)</f>
        <v>212.48742999999999</v>
      </c>
      <c r="J203" s="17">
        <f>SUM(J206:J207)</f>
        <v>0</v>
      </c>
      <c r="K203" s="15">
        <v>402496.64</v>
      </c>
      <c r="L203" s="16">
        <v>137</v>
      </c>
    </row>
    <row r="204" spans="1:12" ht="18.2" customHeight="1" x14ac:dyDescent="0.25">
      <c r="A204" s="18"/>
      <c r="B204" s="19"/>
      <c r="C204" s="19"/>
      <c r="D204" s="19"/>
      <c r="E204" s="19"/>
      <c r="F204" s="16"/>
      <c r="G204" s="17"/>
      <c r="H204" s="17"/>
      <c r="I204" s="17"/>
      <c r="J204" s="17"/>
      <c r="K204" s="15"/>
      <c r="L204" s="16"/>
    </row>
    <row r="205" spans="1:12" ht="18.2" customHeight="1" x14ac:dyDescent="0.25">
      <c r="A205" s="18"/>
      <c r="B205" s="19"/>
      <c r="C205" s="19"/>
      <c r="D205" s="19"/>
      <c r="E205" s="19"/>
      <c r="F205" s="16"/>
      <c r="G205" s="17"/>
      <c r="H205" s="17"/>
      <c r="I205" s="17"/>
      <c r="J205" s="17"/>
      <c r="K205" s="15"/>
      <c r="L205" s="16"/>
    </row>
    <row r="206" spans="1:12" ht="18.2" customHeight="1" x14ac:dyDescent="0.25">
      <c r="A206" s="18"/>
      <c r="B206" s="19"/>
      <c r="C206" s="19"/>
      <c r="D206" s="19"/>
      <c r="E206" s="19"/>
      <c r="F206" s="6" t="s">
        <v>19</v>
      </c>
      <c r="G206" s="10">
        <f>SUM(H206:J206)</f>
        <v>0</v>
      </c>
      <c r="H206" s="10">
        <v>0</v>
      </c>
      <c r="I206" s="10">
        <v>0</v>
      </c>
      <c r="J206" s="10">
        <v>0</v>
      </c>
      <c r="K206" s="15"/>
      <c r="L206" s="16"/>
    </row>
    <row r="207" spans="1:12" ht="18.2" customHeight="1" x14ac:dyDescent="0.25">
      <c r="A207" s="18"/>
      <c r="B207" s="19"/>
      <c r="C207" s="19"/>
      <c r="D207" s="19"/>
      <c r="E207" s="19"/>
      <c r="F207" s="6" t="s">
        <v>20</v>
      </c>
      <c r="G207" s="10">
        <f>SUM(H207:J207)</f>
        <v>10677.4</v>
      </c>
      <c r="H207" s="10">
        <v>10464.91257</v>
      </c>
      <c r="I207" s="10">
        <v>212.48742999999999</v>
      </c>
      <c r="J207" s="10">
        <v>0</v>
      </c>
      <c r="K207" s="15"/>
      <c r="L207" s="16"/>
    </row>
    <row r="208" spans="1:12" ht="18.2" customHeight="1" x14ac:dyDescent="0.25">
      <c r="A208" s="20" t="s">
        <v>66</v>
      </c>
      <c r="B208" s="20"/>
      <c r="C208" s="20"/>
      <c r="D208" s="20"/>
      <c r="E208" s="20"/>
      <c r="F208" s="16" t="s">
        <v>18</v>
      </c>
      <c r="G208" s="17">
        <f>SUM(G211:G212)</f>
        <v>50715.082680000007</v>
      </c>
      <c r="H208" s="17">
        <f>SUM(H213,H218,H223,H228,H233)</f>
        <v>49005.000000000007</v>
      </c>
      <c r="I208" s="17">
        <f>SUM(I213,I218,I223,I228,I233)</f>
        <v>995.00000000000011</v>
      </c>
      <c r="J208" s="17">
        <f>SUM(J213,J218,J223,J228,J233)</f>
        <v>715.08267999999998</v>
      </c>
      <c r="K208" s="15" t="str">
        <f>IF(H212=0,"-","")</f>
        <v/>
      </c>
      <c r="L208" s="16" t="str">
        <f>IF(H212=0,"-","")</f>
        <v/>
      </c>
    </row>
    <row r="209" spans="1:12" ht="18.2" customHeight="1" x14ac:dyDescent="0.25">
      <c r="A209" s="20"/>
      <c r="B209" s="20"/>
      <c r="C209" s="20"/>
      <c r="D209" s="20"/>
      <c r="E209" s="20"/>
      <c r="F209" s="16"/>
      <c r="G209" s="17"/>
      <c r="H209" s="17"/>
      <c r="I209" s="17"/>
      <c r="J209" s="17"/>
      <c r="K209" s="15"/>
      <c r="L209" s="16"/>
    </row>
    <row r="210" spans="1:12" ht="18.2" customHeight="1" x14ac:dyDescent="0.25">
      <c r="A210" s="20"/>
      <c r="B210" s="20"/>
      <c r="C210" s="20"/>
      <c r="D210" s="20"/>
      <c r="E210" s="20"/>
      <c r="F210" s="16"/>
      <c r="G210" s="17"/>
      <c r="H210" s="17"/>
      <c r="I210" s="17"/>
      <c r="J210" s="17"/>
      <c r="K210" s="15"/>
      <c r="L210" s="16"/>
    </row>
    <row r="211" spans="1:12" ht="18.2" customHeight="1" x14ac:dyDescent="0.25">
      <c r="A211" s="20"/>
      <c r="B211" s="20"/>
      <c r="C211" s="20"/>
      <c r="D211" s="20"/>
      <c r="E211" s="20"/>
      <c r="F211" s="6" t="s">
        <v>19</v>
      </c>
      <c r="G211" s="10">
        <f>SUM(H211:J211)</f>
        <v>0</v>
      </c>
      <c r="H211" s="10">
        <f t="shared" ref="H211:J212" si="7">SUM(H216,H221,H226,H231,H236)</f>
        <v>0</v>
      </c>
      <c r="I211" s="10">
        <f t="shared" si="7"/>
        <v>0</v>
      </c>
      <c r="J211" s="10">
        <f t="shared" si="7"/>
        <v>0</v>
      </c>
      <c r="K211" s="15"/>
      <c r="L211" s="16"/>
    </row>
    <row r="212" spans="1:12" ht="18.2" customHeight="1" x14ac:dyDescent="0.25">
      <c r="A212" s="20"/>
      <c r="B212" s="20"/>
      <c r="C212" s="20"/>
      <c r="D212" s="20"/>
      <c r="E212" s="20"/>
      <c r="F212" s="6" t="s">
        <v>20</v>
      </c>
      <c r="G212" s="10">
        <f>SUM(H212:J212)</f>
        <v>50715.082680000007</v>
      </c>
      <c r="H212" s="10">
        <f t="shared" si="7"/>
        <v>49005.000000000007</v>
      </c>
      <c r="I212" s="10">
        <f t="shared" si="7"/>
        <v>995.00000000000011</v>
      </c>
      <c r="J212" s="10">
        <f t="shared" si="7"/>
        <v>715.08267999999998</v>
      </c>
      <c r="K212" s="15"/>
      <c r="L212" s="16"/>
    </row>
    <row r="213" spans="1:12" ht="18.2" customHeight="1" x14ac:dyDescent="0.25">
      <c r="A213" s="18">
        <v>1</v>
      </c>
      <c r="B213" s="19" t="s">
        <v>67</v>
      </c>
      <c r="C213" s="19" t="s">
        <v>68</v>
      </c>
      <c r="D213" s="19" t="s">
        <v>24</v>
      </c>
      <c r="E213" s="19" t="s">
        <v>26</v>
      </c>
      <c r="F213" s="16" t="s">
        <v>18</v>
      </c>
      <c r="G213" s="17">
        <f>SUM(G216:G217)</f>
        <v>11157.31819</v>
      </c>
      <c r="H213" s="17">
        <f>SUM(H216:H217)</f>
        <v>10781.1</v>
      </c>
      <c r="I213" s="17">
        <f>SUM(I216:I217)</f>
        <v>218.9</v>
      </c>
      <c r="J213" s="17">
        <f>SUM(J216:J217)</f>
        <v>157.31818999999999</v>
      </c>
      <c r="K213" s="15">
        <v>84227.34</v>
      </c>
      <c r="L213" s="16">
        <v>43</v>
      </c>
    </row>
    <row r="214" spans="1:12" ht="18.2" customHeight="1" x14ac:dyDescent="0.25">
      <c r="A214" s="18"/>
      <c r="B214" s="19"/>
      <c r="C214" s="19"/>
      <c r="D214" s="19"/>
      <c r="E214" s="19"/>
      <c r="F214" s="16"/>
      <c r="G214" s="17"/>
      <c r="H214" s="17"/>
      <c r="I214" s="17"/>
      <c r="J214" s="17"/>
      <c r="K214" s="15"/>
      <c r="L214" s="16"/>
    </row>
    <row r="215" spans="1:12" ht="18.2" customHeight="1" x14ac:dyDescent="0.25">
      <c r="A215" s="18"/>
      <c r="B215" s="19"/>
      <c r="C215" s="19"/>
      <c r="D215" s="19"/>
      <c r="E215" s="19"/>
      <c r="F215" s="16"/>
      <c r="G215" s="17"/>
      <c r="H215" s="17"/>
      <c r="I215" s="17"/>
      <c r="J215" s="17"/>
      <c r="K215" s="15"/>
      <c r="L215" s="16"/>
    </row>
    <row r="216" spans="1:12" ht="18.2" customHeight="1" x14ac:dyDescent="0.25">
      <c r="A216" s="18"/>
      <c r="B216" s="19"/>
      <c r="C216" s="19"/>
      <c r="D216" s="19"/>
      <c r="E216" s="19"/>
      <c r="F216" s="6" t="s">
        <v>19</v>
      </c>
      <c r="G216" s="10">
        <f>SUM(H216:J216)</f>
        <v>0</v>
      </c>
      <c r="H216" s="10">
        <v>0</v>
      </c>
      <c r="I216" s="10">
        <v>0</v>
      </c>
      <c r="J216" s="10">
        <v>0</v>
      </c>
      <c r="K216" s="15"/>
      <c r="L216" s="16"/>
    </row>
    <row r="217" spans="1:12" ht="18.2" customHeight="1" x14ac:dyDescent="0.25">
      <c r="A217" s="18"/>
      <c r="B217" s="19"/>
      <c r="C217" s="19"/>
      <c r="D217" s="19"/>
      <c r="E217" s="19"/>
      <c r="F217" s="6" t="s">
        <v>20</v>
      </c>
      <c r="G217" s="10">
        <f>SUM(H217:J217)</f>
        <v>11157.31819</v>
      </c>
      <c r="H217" s="10">
        <v>10781.1</v>
      </c>
      <c r="I217" s="10">
        <v>218.9</v>
      </c>
      <c r="J217" s="10">
        <v>157.31818999999999</v>
      </c>
      <c r="K217" s="15"/>
      <c r="L217" s="16"/>
    </row>
    <row r="218" spans="1:12" ht="18.2" customHeight="1" x14ac:dyDescent="0.25">
      <c r="A218" s="18">
        <v>2</v>
      </c>
      <c r="B218" s="19" t="s">
        <v>67</v>
      </c>
      <c r="C218" s="19" t="s">
        <v>69</v>
      </c>
      <c r="D218" s="19" t="s">
        <v>24</v>
      </c>
      <c r="E218" s="19" t="s">
        <v>26</v>
      </c>
      <c r="F218" s="16" t="s">
        <v>18</v>
      </c>
      <c r="G218" s="17">
        <f>SUM(G221:G222)</f>
        <v>14200.22315</v>
      </c>
      <c r="H218" s="17">
        <f>SUM(H221:H222)</f>
        <v>13721.4</v>
      </c>
      <c r="I218" s="17">
        <f>SUM(I221:I222)</f>
        <v>278.60000000000002</v>
      </c>
      <c r="J218" s="17">
        <f>SUM(J221:J222)</f>
        <v>200.22315</v>
      </c>
      <c r="K218" s="15">
        <v>107198.44</v>
      </c>
      <c r="L218" s="16">
        <v>57</v>
      </c>
    </row>
    <row r="219" spans="1:12" ht="18.2" customHeight="1" x14ac:dyDescent="0.25">
      <c r="A219" s="18"/>
      <c r="B219" s="19"/>
      <c r="C219" s="19"/>
      <c r="D219" s="19"/>
      <c r="E219" s="19"/>
      <c r="F219" s="16"/>
      <c r="G219" s="17"/>
      <c r="H219" s="17"/>
      <c r="I219" s="17"/>
      <c r="J219" s="17"/>
      <c r="K219" s="15"/>
      <c r="L219" s="16"/>
    </row>
    <row r="220" spans="1:12" ht="18.2" customHeight="1" x14ac:dyDescent="0.25">
      <c r="A220" s="18"/>
      <c r="B220" s="19"/>
      <c r="C220" s="19"/>
      <c r="D220" s="19"/>
      <c r="E220" s="19"/>
      <c r="F220" s="16"/>
      <c r="G220" s="17"/>
      <c r="H220" s="17"/>
      <c r="I220" s="17"/>
      <c r="J220" s="17"/>
      <c r="K220" s="15"/>
      <c r="L220" s="16"/>
    </row>
    <row r="221" spans="1:12" ht="18.2" customHeight="1" x14ac:dyDescent="0.25">
      <c r="A221" s="18"/>
      <c r="B221" s="19"/>
      <c r="C221" s="19"/>
      <c r="D221" s="19"/>
      <c r="E221" s="19"/>
      <c r="F221" s="6" t="s">
        <v>19</v>
      </c>
      <c r="G221" s="10">
        <f>SUM(H221:J221)</f>
        <v>0</v>
      </c>
      <c r="H221" s="10">
        <v>0</v>
      </c>
      <c r="I221" s="10">
        <v>0</v>
      </c>
      <c r="J221" s="10">
        <v>0</v>
      </c>
      <c r="K221" s="15"/>
      <c r="L221" s="16"/>
    </row>
    <row r="222" spans="1:12" ht="18.2" customHeight="1" x14ac:dyDescent="0.25">
      <c r="A222" s="18"/>
      <c r="B222" s="19"/>
      <c r="C222" s="19"/>
      <c r="D222" s="19"/>
      <c r="E222" s="19"/>
      <c r="F222" s="6" t="s">
        <v>20</v>
      </c>
      <c r="G222" s="10">
        <f>SUM(H222:J222)</f>
        <v>14200.22315</v>
      </c>
      <c r="H222" s="10">
        <v>13721.4</v>
      </c>
      <c r="I222" s="10">
        <v>278.60000000000002</v>
      </c>
      <c r="J222" s="10">
        <v>200.22315</v>
      </c>
      <c r="K222" s="15"/>
      <c r="L222" s="16"/>
    </row>
    <row r="223" spans="1:12" ht="18.2" customHeight="1" x14ac:dyDescent="0.25">
      <c r="A223" s="18">
        <v>3</v>
      </c>
      <c r="B223" s="19" t="s">
        <v>67</v>
      </c>
      <c r="C223" s="19" t="s">
        <v>70</v>
      </c>
      <c r="D223" s="19" t="s">
        <v>24</v>
      </c>
      <c r="E223" s="19" t="s">
        <v>26</v>
      </c>
      <c r="F223" s="16" t="s">
        <v>18</v>
      </c>
      <c r="G223" s="17">
        <f>SUM(G226:G227)</f>
        <v>6592.9607500000002</v>
      </c>
      <c r="H223" s="17">
        <f>SUM(H226:H227)</f>
        <v>6370.65</v>
      </c>
      <c r="I223" s="17">
        <f>SUM(I226:I227)</f>
        <v>129.35</v>
      </c>
      <c r="J223" s="17">
        <f>SUM(J226:J227)</f>
        <v>92.960750000000004</v>
      </c>
      <c r="K223" s="15">
        <v>50965.2</v>
      </c>
      <c r="L223" s="16">
        <v>20</v>
      </c>
    </row>
    <row r="224" spans="1:12" ht="18.2" customHeight="1" x14ac:dyDescent="0.25">
      <c r="A224" s="18"/>
      <c r="B224" s="19"/>
      <c r="C224" s="19"/>
      <c r="D224" s="19"/>
      <c r="E224" s="19"/>
      <c r="F224" s="16"/>
      <c r="G224" s="17"/>
      <c r="H224" s="17"/>
      <c r="I224" s="17"/>
      <c r="J224" s="17"/>
      <c r="K224" s="15"/>
      <c r="L224" s="16"/>
    </row>
    <row r="225" spans="1:12" ht="18.2" customHeight="1" x14ac:dyDescent="0.25">
      <c r="A225" s="18"/>
      <c r="B225" s="19"/>
      <c r="C225" s="19"/>
      <c r="D225" s="19"/>
      <c r="E225" s="19"/>
      <c r="F225" s="16"/>
      <c r="G225" s="17"/>
      <c r="H225" s="17"/>
      <c r="I225" s="17"/>
      <c r="J225" s="17"/>
      <c r="K225" s="15"/>
      <c r="L225" s="16"/>
    </row>
    <row r="226" spans="1:12" ht="18.2" customHeight="1" x14ac:dyDescent="0.25">
      <c r="A226" s="18"/>
      <c r="B226" s="19"/>
      <c r="C226" s="19"/>
      <c r="D226" s="19"/>
      <c r="E226" s="19"/>
      <c r="F226" s="6" t="s">
        <v>19</v>
      </c>
      <c r="G226" s="10">
        <f>SUM(H226:J226)</f>
        <v>0</v>
      </c>
      <c r="H226" s="10">
        <v>0</v>
      </c>
      <c r="I226" s="10">
        <v>0</v>
      </c>
      <c r="J226" s="10">
        <v>0</v>
      </c>
      <c r="K226" s="15"/>
      <c r="L226" s="16"/>
    </row>
    <row r="227" spans="1:12" ht="18.2" customHeight="1" x14ac:dyDescent="0.25">
      <c r="A227" s="18"/>
      <c r="B227" s="19"/>
      <c r="C227" s="19"/>
      <c r="D227" s="19"/>
      <c r="E227" s="19"/>
      <c r="F227" s="6" t="s">
        <v>20</v>
      </c>
      <c r="G227" s="10">
        <f>SUM(H227:J227)</f>
        <v>6592.9607500000002</v>
      </c>
      <c r="H227" s="10">
        <v>6370.65</v>
      </c>
      <c r="I227" s="10">
        <v>129.35</v>
      </c>
      <c r="J227" s="10">
        <v>92.960750000000004</v>
      </c>
      <c r="K227" s="15"/>
      <c r="L227" s="16"/>
    </row>
    <row r="228" spans="1:12" ht="18.2" customHeight="1" x14ac:dyDescent="0.25">
      <c r="A228" s="18">
        <v>4</v>
      </c>
      <c r="B228" s="19" t="s">
        <v>67</v>
      </c>
      <c r="C228" s="19" t="s">
        <v>71</v>
      </c>
      <c r="D228" s="19" t="s">
        <v>24</v>
      </c>
      <c r="E228" s="19" t="s">
        <v>26</v>
      </c>
      <c r="F228" s="16" t="s">
        <v>18</v>
      </c>
      <c r="G228" s="17">
        <f>SUM(G231:G232)</f>
        <v>9635.86571</v>
      </c>
      <c r="H228" s="17">
        <f>SUM(H231:H232)</f>
        <v>9310.9500000000007</v>
      </c>
      <c r="I228" s="17">
        <f>SUM(I231:I232)</f>
        <v>189.05</v>
      </c>
      <c r="J228" s="17">
        <f>SUM(J231:J232)</f>
        <v>135.86571000000001</v>
      </c>
      <c r="K228" s="15">
        <v>102318.13</v>
      </c>
      <c r="L228" s="16">
        <v>56</v>
      </c>
    </row>
    <row r="229" spans="1:12" ht="18.2" customHeight="1" x14ac:dyDescent="0.25">
      <c r="A229" s="18"/>
      <c r="B229" s="19"/>
      <c r="C229" s="19"/>
      <c r="D229" s="19"/>
      <c r="E229" s="19"/>
      <c r="F229" s="16"/>
      <c r="G229" s="17"/>
      <c r="H229" s="17"/>
      <c r="I229" s="17"/>
      <c r="J229" s="17"/>
      <c r="K229" s="15"/>
      <c r="L229" s="16"/>
    </row>
    <row r="230" spans="1:12" ht="18.2" customHeight="1" x14ac:dyDescent="0.25">
      <c r="A230" s="18"/>
      <c r="B230" s="19"/>
      <c r="C230" s="19"/>
      <c r="D230" s="19"/>
      <c r="E230" s="19"/>
      <c r="F230" s="16"/>
      <c r="G230" s="17"/>
      <c r="H230" s="17"/>
      <c r="I230" s="17"/>
      <c r="J230" s="17"/>
      <c r="K230" s="15"/>
      <c r="L230" s="16"/>
    </row>
    <row r="231" spans="1:12" ht="18.2" customHeight="1" x14ac:dyDescent="0.25">
      <c r="A231" s="18"/>
      <c r="B231" s="19"/>
      <c r="C231" s="19"/>
      <c r="D231" s="19"/>
      <c r="E231" s="19"/>
      <c r="F231" s="6" t="s">
        <v>19</v>
      </c>
      <c r="G231" s="10">
        <f>SUM(H231:J231)</f>
        <v>0</v>
      </c>
      <c r="H231" s="10">
        <v>0</v>
      </c>
      <c r="I231" s="10">
        <v>0</v>
      </c>
      <c r="J231" s="10">
        <v>0</v>
      </c>
      <c r="K231" s="15"/>
      <c r="L231" s="16"/>
    </row>
    <row r="232" spans="1:12" ht="18.2" customHeight="1" x14ac:dyDescent="0.25">
      <c r="A232" s="18"/>
      <c r="B232" s="19"/>
      <c r="C232" s="19"/>
      <c r="D232" s="19"/>
      <c r="E232" s="19"/>
      <c r="F232" s="6" t="s">
        <v>20</v>
      </c>
      <c r="G232" s="10">
        <f>SUM(H232:J232)</f>
        <v>9635.86571</v>
      </c>
      <c r="H232" s="10">
        <v>9310.9500000000007</v>
      </c>
      <c r="I232" s="10">
        <v>189.05</v>
      </c>
      <c r="J232" s="10">
        <v>135.86571000000001</v>
      </c>
      <c r="K232" s="15"/>
      <c r="L232" s="16"/>
    </row>
    <row r="233" spans="1:12" ht="18.2" customHeight="1" x14ac:dyDescent="0.25">
      <c r="A233" s="18">
        <v>5</v>
      </c>
      <c r="B233" s="19" t="s">
        <v>67</v>
      </c>
      <c r="C233" s="19" t="s">
        <v>72</v>
      </c>
      <c r="D233" s="19" t="s">
        <v>24</v>
      </c>
      <c r="E233" s="19" t="s">
        <v>26</v>
      </c>
      <c r="F233" s="16" t="s">
        <v>18</v>
      </c>
      <c r="G233" s="17">
        <f>SUM(G236:G237)</f>
        <v>9128.7148799999995</v>
      </c>
      <c r="H233" s="17">
        <f>SUM(H236:H237)</f>
        <v>8820.9</v>
      </c>
      <c r="I233" s="17">
        <f>SUM(I236:I237)</f>
        <v>179.1</v>
      </c>
      <c r="J233" s="17">
        <f>SUM(J236:J237)</f>
        <v>128.71487999999999</v>
      </c>
      <c r="K233" s="15">
        <v>67853.08</v>
      </c>
      <c r="L233" s="16">
        <v>31</v>
      </c>
    </row>
    <row r="234" spans="1:12" ht="18.2" customHeight="1" x14ac:dyDescent="0.25">
      <c r="A234" s="18"/>
      <c r="B234" s="19"/>
      <c r="C234" s="19"/>
      <c r="D234" s="19"/>
      <c r="E234" s="19"/>
      <c r="F234" s="16"/>
      <c r="G234" s="17"/>
      <c r="H234" s="17"/>
      <c r="I234" s="17"/>
      <c r="J234" s="17"/>
      <c r="K234" s="15"/>
      <c r="L234" s="16"/>
    </row>
    <row r="235" spans="1:12" ht="18.2" customHeight="1" x14ac:dyDescent="0.25">
      <c r="A235" s="18"/>
      <c r="B235" s="19"/>
      <c r="C235" s="19"/>
      <c r="D235" s="19"/>
      <c r="E235" s="19"/>
      <c r="F235" s="16"/>
      <c r="G235" s="17"/>
      <c r="H235" s="17"/>
      <c r="I235" s="17"/>
      <c r="J235" s="17"/>
      <c r="K235" s="15"/>
      <c r="L235" s="16"/>
    </row>
    <row r="236" spans="1:12" ht="18.2" customHeight="1" x14ac:dyDescent="0.25">
      <c r="A236" s="18"/>
      <c r="B236" s="19"/>
      <c r="C236" s="19"/>
      <c r="D236" s="19"/>
      <c r="E236" s="19"/>
      <c r="F236" s="6" t="s">
        <v>19</v>
      </c>
      <c r="G236" s="10">
        <f>SUM(H236:J236)</f>
        <v>0</v>
      </c>
      <c r="H236" s="10">
        <v>0</v>
      </c>
      <c r="I236" s="10">
        <v>0</v>
      </c>
      <c r="J236" s="10">
        <v>0</v>
      </c>
      <c r="K236" s="15"/>
      <c r="L236" s="16"/>
    </row>
    <row r="237" spans="1:12" ht="18.2" customHeight="1" x14ac:dyDescent="0.25">
      <c r="A237" s="18"/>
      <c r="B237" s="19"/>
      <c r="C237" s="19"/>
      <c r="D237" s="19"/>
      <c r="E237" s="19"/>
      <c r="F237" s="6" t="s">
        <v>20</v>
      </c>
      <c r="G237" s="10">
        <f>SUM(H237:J237)</f>
        <v>9128.7148799999995</v>
      </c>
      <c r="H237" s="10">
        <v>8820.9</v>
      </c>
      <c r="I237" s="10">
        <v>179.1</v>
      </c>
      <c r="J237" s="10">
        <v>128.71487999999999</v>
      </c>
      <c r="K237" s="15"/>
      <c r="L237" s="16"/>
    </row>
    <row r="238" spans="1:12" ht="18.2" customHeight="1" x14ac:dyDescent="0.25">
      <c r="A238" s="20" t="s">
        <v>73</v>
      </c>
      <c r="B238" s="20"/>
      <c r="C238" s="20"/>
      <c r="D238" s="20"/>
      <c r="E238" s="20"/>
      <c r="F238" s="16" t="s">
        <v>18</v>
      </c>
      <c r="G238" s="17">
        <f>SUM(G241:G242)</f>
        <v>15721.67563</v>
      </c>
      <c r="H238" s="17">
        <f>SUM(H243)</f>
        <v>15191.55</v>
      </c>
      <c r="I238" s="17">
        <f>SUM(I243)</f>
        <v>308.45</v>
      </c>
      <c r="J238" s="17">
        <f>SUM(J243)</f>
        <v>221.67563000000001</v>
      </c>
      <c r="K238" s="15" t="str">
        <f>IF(H242=0,"-","")</f>
        <v/>
      </c>
      <c r="L238" s="16" t="str">
        <f>IF(H242=0,"-","")</f>
        <v/>
      </c>
    </row>
    <row r="239" spans="1:12" ht="18.2" customHeight="1" x14ac:dyDescent="0.25">
      <c r="A239" s="20"/>
      <c r="B239" s="20"/>
      <c r="C239" s="20"/>
      <c r="D239" s="20"/>
      <c r="E239" s="20"/>
      <c r="F239" s="16"/>
      <c r="G239" s="17"/>
      <c r="H239" s="17"/>
      <c r="I239" s="17"/>
      <c r="J239" s="17"/>
      <c r="K239" s="15"/>
      <c r="L239" s="16"/>
    </row>
    <row r="240" spans="1:12" ht="18.2" customHeight="1" x14ac:dyDescent="0.25">
      <c r="A240" s="20"/>
      <c r="B240" s="20"/>
      <c r="C240" s="20"/>
      <c r="D240" s="20"/>
      <c r="E240" s="20"/>
      <c r="F240" s="16"/>
      <c r="G240" s="17"/>
      <c r="H240" s="17"/>
      <c r="I240" s="17"/>
      <c r="J240" s="17"/>
      <c r="K240" s="15"/>
      <c r="L240" s="16"/>
    </row>
    <row r="241" spans="1:12" ht="18.2" customHeight="1" x14ac:dyDescent="0.25">
      <c r="A241" s="20"/>
      <c r="B241" s="20"/>
      <c r="C241" s="20"/>
      <c r="D241" s="20"/>
      <c r="E241" s="20"/>
      <c r="F241" s="6" t="s">
        <v>19</v>
      </c>
      <c r="G241" s="10">
        <f>SUM(H241:J241)</f>
        <v>0</v>
      </c>
      <c r="H241" s="10">
        <f t="shared" ref="H241:J242" si="8">SUM(H246)</f>
        <v>0</v>
      </c>
      <c r="I241" s="10">
        <f t="shared" si="8"/>
        <v>0</v>
      </c>
      <c r="J241" s="10">
        <f t="shared" si="8"/>
        <v>0</v>
      </c>
      <c r="K241" s="15"/>
      <c r="L241" s="16"/>
    </row>
    <row r="242" spans="1:12" ht="18.2" customHeight="1" x14ac:dyDescent="0.25">
      <c r="A242" s="20"/>
      <c r="B242" s="20"/>
      <c r="C242" s="20"/>
      <c r="D242" s="20"/>
      <c r="E242" s="20"/>
      <c r="F242" s="6" t="s">
        <v>20</v>
      </c>
      <c r="G242" s="10">
        <f>SUM(H242:J242)</f>
        <v>15721.67563</v>
      </c>
      <c r="H242" s="10">
        <f t="shared" si="8"/>
        <v>15191.55</v>
      </c>
      <c r="I242" s="10">
        <f t="shared" si="8"/>
        <v>308.45</v>
      </c>
      <c r="J242" s="10">
        <f t="shared" si="8"/>
        <v>221.67563000000001</v>
      </c>
      <c r="K242" s="15"/>
      <c r="L242" s="16"/>
    </row>
    <row r="243" spans="1:12" ht="18.2" customHeight="1" x14ac:dyDescent="0.25">
      <c r="A243" s="18">
        <v>1</v>
      </c>
      <c r="B243" s="19" t="s">
        <v>74</v>
      </c>
      <c r="C243" s="19" t="s">
        <v>75</v>
      </c>
      <c r="D243" s="19" t="s">
        <v>24</v>
      </c>
      <c r="E243" s="19" t="s">
        <v>26</v>
      </c>
      <c r="F243" s="16" t="s">
        <v>18</v>
      </c>
      <c r="G243" s="17">
        <f>SUM(G246:G247)</f>
        <v>15721.67563</v>
      </c>
      <c r="H243" s="17">
        <f>SUM(H246:H247)</f>
        <v>15191.55</v>
      </c>
      <c r="I243" s="17">
        <f>SUM(I246:I247)</f>
        <v>308.45</v>
      </c>
      <c r="J243" s="17">
        <f>SUM(J246:J247)</f>
        <v>221.67563000000001</v>
      </c>
      <c r="K243" s="15">
        <v>78712.69</v>
      </c>
      <c r="L243" s="16">
        <v>37</v>
      </c>
    </row>
    <row r="244" spans="1:12" ht="18.2" customHeight="1" x14ac:dyDescent="0.25">
      <c r="A244" s="18"/>
      <c r="B244" s="19"/>
      <c r="C244" s="19"/>
      <c r="D244" s="19"/>
      <c r="E244" s="19"/>
      <c r="F244" s="16"/>
      <c r="G244" s="17"/>
      <c r="H244" s="17"/>
      <c r="I244" s="17"/>
      <c r="J244" s="17"/>
      <c r="K244" s="15"/>
      <c r="L244" s="16"/>
    </row>
    <row r="245" spans="1:12" ht="18.2" customHeight="1" x14ac:dyDescent="0.25">
      <c r="A245" s="18"/>
      <c r="B245" s="19"/>
      <c r="C245" s="19"/>
      <c r="D245" s="19"/>
      <c r="E245" s="19"/>
      <c r="F245" s="16"/>
      <c r="G245" s="17"/>
      <c r="H245" s="17"/>
      <c r="I245" s="17"/>
      <c r="J245" s="17"/>
      <c r="K245" s="15"/>
      <c r="L245" s="16"/>
    </row>
    <row r="246" spans="1:12" ht="18.2" customHeight="1" x14ac:dyDescent="0.25">
      <c r="A246" s="18"/>
      <c r="B246" s="19"/>
      <c r="C246" s="19"/>
      <c r="D246" s="19"/>
      <c r="E246" s="19"/>
      <c r="F246" s="6" t="s">
        <v>19</v>
      </c>
      <c r="G246" s="10">
        <f>SUM(H246:J246)</f>
        <v>0</v>
      </c>
      <c r="H246" s="10">
        <v>0</v>
      </c>
      <c r="I246" s="10">
        <v>0</v>
      </c>
      <c r="J246" s="10">
        <v>0</v>
      </c>
      <c r="K246" s="15"/>
      <c r="L246" s="16"/>
    </row>
    <row r="247" spans="1:12" ht="18.2" customHeight="1" x14ac:dyDescent="0.25">
      <c r="A247" s="18"/>
      <c r="B247" s="19"/>
      <c r="C247" s="19"/>
      <c r="D247" s="19"/>
      <c r="E247" s="19"/>
      <c r="F247" s="6" t="s">
        <v>20</v>
      </c>
      <c r="G247" s="10">
        <f>SUM(H247:J247)</f>
        <v>15721.67563</v>
      </c>
      <c r="H247" s="10">
        <v>15191.55</v>
      </c>
      <c r="I247" s="10">
        <v>308.45</v>
      </c>
      <c r="J247" s="10">
        <v>221.67563000000001</v>
      </c>
      <c r="K247" s="15"/>
      <c r="L247" s="16"/>
    </row>
    <row r="248" spans="1:12" ht="18.2" customHeight="1" x14ac:dyDescent="0.25">
      <c r="A248" s="20" t="s">
        <v>76</v>
      </c>
      <c r="B248" s="20"/>
      <c r="C248" s="20"/>
      <c r="D248" s="20"/>
      <c r="E248" s="20"/>
      <c r="F248" s="16" t="s">
        <v>18</v>
      </c>
      <c r="G248" s="17">
        <f>SUM(G251:G252)</f>
        <v>8114.4132300000001</v>
      </c>
      <c r="H248" s="17">
        <f>SUM(H253)</f>
        <v>7840.8</v>
      </c>
      <c r="I248" s="17">
        <f>SUM(I253)</f>
        <v>159.19999999999999</v>
      </c>
      <c r="J248" s="17">
        <f>SUM(J253)</f>
        <v>114.41323</v>
      </c>
      <c r="K248" s="15" t="str">
        <f>IF(H252=0,"-","")</f>
        <v/>
      </c>
      <c r="L248" s="16" t="str">
        <f>IF(H252=0,"-","")</f>
        <v/>
      </c>
    </row>
    <row r="249" spans="1:12" ht="18.2" customHeight="1" x14ac:dyDescent="0.25">
      <c r="A249" s="20"/>
      <c r="B249" s="20"/>
      <c r="C249" s="20"/>
      <c r="D249" s="20"/>
      <c r="E249" s="20"/>
      <c r="F249" s="16"/>
      <c r="G249" s="17"/>
      <c r="H249" s="17"/>
      <c r="I249" s="17"/>
      <c r="J249" s="17"/>
      <c r="K249" s="15"/>
      <c r="L249" s="16"/>
    </row>
    <row r="250" spans="1:12" ht="18.2" customHeight="1" x14ac:dyDescent="0.25">
      <c r="A250" s="20"/>
      <c r="B250" s="20"/>
      <c r="C250" s="20"/>
      <c r="D250" s="20"/>
      <c r="E250" s="20"/>
      <c r="F250" s="16"/>
      <c r="G250" s="17"/>
      <c r="H250" s="17"/>
      <c r="I250" s="17"/>
      <c r="J250" s="17"/>
      <c r="K250" s="15"/>
      <c r="L250" s="16"/>
    </row>
    <row r="251" spans="1:12" ht="18.2" customHeight="1" x14ac:dyDescent="0.25">
      <c r="A251" s="20"/>
      <c r="B251" s="20"/>
      <c r="C251" s="20"/>
      <c r="D251" s="20"/>
      <c r="E251" s="20"/>
      <c r="F251" s="6" t="s">
        <v>19</v>
      </c>
      <c r="G251" s="10">
        <f>SUM(H251:J251)</f>
        <v>0</v>
      </c>
      <c r="H251" s="10">
        <f t="shared" ref="H251:J252" si="9">SUM(H256)</f>
        <v>0</v>
      </c>
      <c r="I251" s="10">
        <f t="shared" si="9"/>
        <v>0</v>
      </c>
      <c r="J251" s="10">
        <f t="shared" si="9"/>
        <v>0</v>
      </c>
      <c r="K251" s="15"/>
      <c r="L251" s="16"/>
    </row>
    <row r="252" spans="1:12" ht="18.2" customHeight="1" x14ac:dyDescent="0.25">
      <c r="A252" s="20"/>
      <c r="B252" s="20"/>
      <c r="C252" s="20"/>
      <c r="D252" s="20"/>
      <c r="E252" s="20"/>
      <c r="F252" s="6" t="s">
        <v>20</v>
      </c>
      <c r="G252" s="10">
        <f>SUM(H252:J252)</f>
        <v>8114.4132300000001</v>
      </c>
      <c r="H252" s="10">
        <f t="shared" si="9"/>
        <v>7840.8</v>
      </c>
      <c r="I252" s="10">
        <f t="shared" si="9"/>
        <v>159.19999999999999</v>
      </c>
      <c r="J252" s="10">
        <f t="shared" si="9"/>
        <v>114.41323</v>
      </c>
      <c r="K252" s="15"/>
      <c r="L252" s="16"/>
    </row>
    <row r="253" spans="1:12" ht="18.2" customHeight="1" x14ac:dyDescent="0.25">
      <c r="A253" s="18">
        <v>1</v>
      </c>
      <c r="B253" s="19" t="s">
        <v>77</v>
      </c>
      <c r="C253" s="19" t="s">
        <v>78</v>
      </c>
      <c r="D253" s="19" t="s">
        <v>24</v>
      </c>
      <c r="E253" s="19" t="s">
        <v>26</v>
      </c>
      <c r="F253" s="16" t="s">
        <v>18</v>
      </c>
      <c r="G253" s="17">
        <f>SUM(G256:G257)</f>
        <v>8114.4132300000001</v>
      </c>
      <c r="H253" s="17">
        <f>SUM(H256:H257)</f>
        <v>7840.8</v>
      </c>
      <c r="I253" s="17">
        <f>SUM(I256:I257)</f>
        <v>159.19999999999999</v>
      </c>
      <c r="J253" s="17">
        <f>SUM(J256:J257)</f>
        <v>114.41323</v>
      </c>
      <c r="K253" s="15">
        <v>156816</v>
      </c>
      <c r="L253" s="16">
        <v>81</v>
      </c>
    </row>
    <row r="254" spans="1:12" ht="18.2" customHeight="1" x14ac:dyDescent="0.25">
      <c r="A254" s="18"/>
      <c r="B254" s="19"/>
      <c r="C254" s="19"/>
      <c r="D254" s="19"/>
      <c r="E254" s="19"/>
      <c r="F254" s="16"/>
      <c r="G254" s="17"/>
      <c r="H254" s="17"/>
      <c r="I254" s="17"/>
      <c r="J254" s="17"/>
      <c r="K254" s="15"/>
      <c r="L254" s="16"/>
    </row>
    <row r="255" spans="1:12" ht="18.2" customHeight="1" x14ac:dyDescent="0.25">
      <c r="A255" s="18"/>
      <c r="B255" s="19"/>
      <c r="C255" s="19"/>
      <c r="D255" s="19"/>
      <c r="E255" s="19"/>
      <c r="F255" s="16"/>
      <c r="G255" s="17"/>
      <c r="H255" s="17"/>
      <c r="I255" s="17"/>
      <c r="J255" s="17"/>
      <c r="K255" s="15"/>
      <c r="L255" s="16"/>
    </row>
    <row r="256" spans="1:12" ht="18.2" customHeight="1" x14ac:dyDescent="0.25">
      <c r="A256" s="18"/>
      <c r="B256" s="19"/>
      <c r="C256" s="19"/>
      <c r="D256" s="19"/>
      <c r="E256" s="19"/>
      <c r="F256" s="6" t="s">
        <v>19</v>
      </c>
      <c r="G256" s="10">
        <f>SUM(H256:J256)</f>
        <v>0</v>
      </c>
      <c r="H256" s="10">
        <v>0</v>
      </c>
      <c r="I256" s="10">
        <v>0</v>
      </c>
      <c r="J256" s="10">
        <v>0</v>
      </c>
      <c r="K256" s="15"/>
      <c r="L256" s="16"/>
    </row>
    <row r="257" spans="1:12" ht="18.2" customHeight="1" x14ac:dyDescent="0.25">
      <c r="A257" s="18"/>
      <c r="B257" s="19"/>
      <c r="C257" s="19"/>
      <c r="D257" s="19"/>
      <c r="E257" s="19"/>
      <c r="F257" s="6" t="s">
        <v>20</v>
      </c>
      <c r="G257" s="10">
        <f>SUM(H257:J257)</f>
        <v>8114.4132300000001</v>
      </c>
      <c r="H257" s="10">
        <v>7840.8</v>
      </c>
      <c r="I257" s="10">
        <v>159.19999999999999</v>
      </c>
      <c r="J257" s="10">
        <v>114.41323</v>
      </c>
      <c r="K257" s="15"/>
      <c r="L257" s="16"/>
    </row>
    <row r="258" spans="1:12" ht="18.2" customHeight="1" x14ac:dyDescent="0.25">
      <c r="A258" s="20" t="s">
        <v>79</v>
      </c>
      <c r="B258" s="20"/>
      <c r="C258" s="20"/>
      <c r="D258" s="20"/>
      <c r="E258" s="20"/>
      <c r="F258" s="16" t="s">
        <v>18</v>
      </c>
      <c r="G258" s="17">
        <f>SUM(G261:G262)</f>
        <v>10214.734829999999</v>
      </c>
      <c r="H258" s="17">
        <f>SUM(H263,H268,H273)</f>
        <v>9870.2999999999993</v>
      </c>
      <c r="I258" s="17">
        <f>SUM(I263,I268,I273)</f>
        <v>200.40707</v>
      </c>
      <c r="J258" s="17">
        <f>SUM(J263,J268,J273)</f>
        <v>144.02776</v>
      </c>
      <c r="K258" s="15" t="str">
        <f>IF(H262=0,"-","")</f>
        <v/>
      </c>
      <c r="L258" s="16" t="str">
        <f>IF(H262=0,"-","")</f>
        <v/>
      </c>
    </row>
    <row r="259" spans="1:12" ht="18.2" customHeight="1" x14ac:dyDescent="0.25">
      <c r="A259" s="20"/>
      <c r="B259" s="20"/>
      <c r="C259" s="20"/>
      <c r="D259" s="20"/>
      <c r="E259" s="20"/>
      <c r="F259" s="16"/>
      <c r="G259" s="17"/>
      <c r="H259" s="17"/>
      <c r="I259" s="17"/>
      <c r="J259" s="17"/>
      <c r="K259" s="15"/>
      <c r="L259" s="16"/>
    </row>
    <row r="260" spans="1:12" ht="18.2" customHeight="1" x14ac:dyDescent="0.25">
      <c r="A260" s="20"/>
      <c r="B260" s="20"/>
      <c r="C260" s="20"/>
      <c r="D260" s="20"/>
      <c r="E260" s="20"/>
      <c r="F260" s="16"/>
      <c r="G260" s="17"/>
      <c r="H260" s="17"/>
      <c r="I260" s="17"/>
      <c r="J260" s="17"/>
      <c r="K260" s="15"/>
      <c r="L260" s="16"/>
    </row>
    <row r="261" spans="1:12" ht="18.2" customHeight="1" x14ac:dyDescent="0.25">
      <c r="A261" s="20"/>
      <c r="B261" s="20"/>
      <c r="C261" s="20"/>
      <c r="D261" s="20"/>
      <c r="E261" s="20"/>
      <c r="F261" s="6" t="s">
        <v>19</v>
      </c>
      <c r="G261" s="10">
        <f>SUM(H261:J261)</f>
        <v>0</v>
      </c>
      <c r="H261" s="10">
        <f t="shared" ref="H261:J262" si="10">SUM(H266,H271,H276)</f>
        <v>0</v>
      </c>
      <c r="I261" s="10">
        <f t="shared" si="10"/>
        <v>0</v>
      </c>
      <c r="J261" s="10">
        <f t="shared" si="10"/>
        <v>0</v>
      </c>
      <c r="K261" s="15"/>
      <c r="L261" s="16"/>
    </row>
    <row r="262" spans="1:12" ht="18.2" customHeight="1" x14ac:dyDescent="0.25">
      <c r="A262" s="20"/>
      <c r="B262" s="20"/>
      <c r="C262" s="20"/>
      <c r="D262" s="20"/>
      <c r="E262" s="20"/>
      <c r="F262" s="6" t="s">
        <v>20</v>
      </c>
      <c r="G262" s="10">
        <f>SUM(H262:J262)</f>
        <v>10214.734829999999</v>
      </c>
      <c r="H262" s="10">
        <f t="shared" si="10"/>
        <v>9870.2999999999993</v>
      </c>
      <c r="I262" s="10">
        <f t="shared" si="10"/>
        <v>200.40707</v>
      </c>
      <c r="J262" s="10">
        <f t="shared" si="10"/>
        <v>144.02776</v>
      </c>
      <c r="K262" s="15"/>
      <c r="L262" s="16"/>
    </row>
    <row r="263" spans="1:12" ht="18.2" customHeight="1" x14ac:dyDescent="0.25">
      <c r="A263" s="18">
        <v>1</v>
      </c>
      <c r="B263" s="19" t="s">
        <v>80</v>
      </c>
      <c r="C263" s="19" t="s">
        <v>81</v>
      </c>
      <c r="D263" s="19" t="s">
        <v>24</v>
      </c>
      <c r="E263" s="19" t="s">
        <v>25</v>
      </c>
      <c r="F263" s="16" t="s">
        <v>18</v>
      </c>
      <c r="G263" s="17">
        <f>SUM(G266:G267)</f>
        <v>3042.9049599999998</v>
      </c>
      <c r="H263" s="17">
        <f>SUM(H266:H267)</f>
        <v>2940.3</v>
      </c>
      <c r="I263" s="17">
        <f>SUM(I266:I267)</f>
        <v>59.7</v>
      </c>
      <c r="J263" s="17">
        <f>SUM(J266:J267)</f>
        <v>42.904960000000003</v>
      </c>
      <c r="K263" s="15">
        <v>122512.8</v>
      </c>
      <c r="L263" s="16">
        <v>63</v>
      </c>
    </row>
    <row r="264" spans="1:12" ht="18.2" customHeight="1" x14ac:dyDescent="0.25">
      <c r="A264" s="18"/>
      <c r="B264" s="19"/>
      <c r="C264" s="19"/>
      <c r="D264" s="19"/>
      <c r="E264" s="19"/>
      <c r="F264" s="16"/>
      <c r="G264" s="17"/>
      <c r="H264" s="17"/>
      <c r="I264" s="17"/>
      <c r="J264" s="17"/>
      <c r="K264" s="15"/>
      <c r="L264" s="16"/>
    </row>
    <row r="265" spans="1:12" ht="18.2" customHeight="1" x14ac:dyDescent="0.25">
      <c r="A265" s="18"/>
      <c r="B265" s="19"/>
      <c r="C265" s="19"/>
      <c r="D265" s="19"/>
      <c r="E265" s="19"/>
      <c r="F265" s="16"/>
      <c r="G265" s="17"/>
      <c r="H265" s="17"/>
      <c r="I265" s="17"/>
      <c r="J265" s="17"/>
      <c r="K265" s="15"/>
      <c r="L265" s="16"/>
    </row>
    <row r="266" spans="1:12" ht="18.2" customHeight="1" x14ac:dyDescent="0.25">
      <c r="A266" s="18"/>
      <c r="B266" s="19"/>
      <c r="C266" s="19"/>
      <c r="D266" s="19"/>
      <c r="E266" s="19"/>
      <c r="F266" s="6" t="s">
        <v>19</v>
      </c>
      <c r="G266" s="10">
        <f>SUM(H266:J266)</f>
        <v>0</v>
      </c>
      <c r="H266" s="10">
        <v>0</v>
      </c>
      <c r="I266" s="10">
        <v>0</v>
      </c>
      <c r="J266" s="10">
        <v>0</v>
      </c>
      <c r="K266" s="15"/>
      <c r="L266" s="16"/>
    </row>
    <row r="267" spans="1:12" ht="18.2" customHeight="1" x14ac:dyDescent="0.25">
      <c r="A267" s="18"/>
      <c r="B267" s="19"/>
      <c r="C267" s="19"/>
      <c r="D267" s="19"/>
      <c r="E267" s="19"/>
      <c r="F267" s="6" t="s">
        <v>20</v>
      </c>
      <c r="G267" s="10">
        <f>SUM(H267:J267)</f>
        <v>3042.9049599999998</v>
      </c>
      <c r="H267" s="10">
        <v>2940.3</v>
      </c>
      <c r="I267" s="10">
        <v>59.7</v>
      </c>
      <c r="J267" s="10">
        <v>42.904960000000003</v>
      </c>
      <c r="K267" s="15"/>
      <c r="L267" s="16"/>
    </row>
    <row r="268" spans="1:12" ht="18.2" customHeight="1" x14ac:dyDescent="0.25">
      <c r="A268" s="18">
        <v>2</v>
      </c>
      <c r="B268" s="19" t="s">
        <v>80</v>
      </c>
      <c r="C268" s="19" t="s">
        <v>82</v>
      </c>
      <c r="D268" s="19" t="s">
        <v>24</v>
      </c>
      <c r="E268" s="19" t="s">
        <v>26</v>
      </c>
      <c r="F268" s="16" t="s">
        <v>18</v>
      </c>
      <c r="G268" s="17">
        <f>SUM(G271:G272)</f>
        <v>5122.7356199999995</v>
      </c>
      <c r="H268" s="17">
        <f>SUM(H271:H272)</f>
        <v>4950</v>
      </c>
      <c r="I268" s="17">
        <f>SUM(I271:I272)</f>
        <v>100.50505</v>
      </c>
      <c r="J268" s="17">
        <f>SUM(J271:J272)</f>
        <v>72.23057</v>
      </c>
      <c r="K268" s="15">
        <v>27500</v>
      </c>
      <c r="L268" s="16">
        <v>10</v>
      </c>
    </row>
    <row r="269" spans="1:12" ht="18.2" customHeight="1" x14ac:dyDescent="0.25">
      <c r="A269" s="18"/>
      <c r="B269" s="19"/>
      <c r="C269" s="19"/>
      <c r="D269" s="19"/>
      <c r="E269" s="19"/>
      <c r="F269" s="16"/>
      <c r="G269" s="17"/>
      <c r="H269" s="17"/>
      <c r="I269" s="17"/>
      <c r="J269" s="17"/>
      <c r="K269" s="15"/>
      <c r="L269" s="16"/>
    </row>
    <row r="270" spans="1:12" ht="18.2" customHeight="1" x14ac:dyDescent="0.25">
      <c r="A270" s="18"/>
      <c r="B270" s="19"/>
      <c r="C270" s="19"/>
      <c r="D270" s="19"/>
      <c r="E270" s="19"/>
      <c r="F270" s="16"/>
      <c r="G270" s="17"/>
      <c r="H270" s="17"/>
      <c r="I270" s="17"/>
      <c r="J270" s="17"/>
      <c r="K270" s="15"/>
      <c r="L270" s="16"/>
    </row>
    <row r="271" spans="1:12" ht="18.2" customHeight="1" x14ac:dyDescent="0.25">
      <c r="A271" s="18"/>
      <c r="B271" s="19"/>
      <c r="C271" s="19"/>
      <c r="D271" s="19"/>
      <c r="E271" s="19"/>
      <c r="F271" s="6" t="s">
        <v>19</v>
      </c>
      <c r="G271" s="10">
        <f>SUM(H271:J271)</f>
        <v>0</v>
      </c>
      <c r="H271" s="10">
        <v>0</v>
      </c>
      <c r="I271" s="10">
        <v>0</v>
      </c>
      <c r="J271" s="10">
        <v>0</v>
      </c>
      <c r="K271" s="15"/>
      <c r="L271" s="16"/>
    </row>
    <row r="272" spans="1:12" ht="18.2" customHeight="1" x14ac:dyDescent="0.25">
      <c r="A272" s="18"/>
      <c r="B272" s="19"/>
      <c r="C272" s="19"/>
      <c r="D272" s="19"/>
      <c r="E272" s="19"/>
      <c r="F272" s="6" t="s">
        <v>20</v>
      </c>
      <c r="G272" s="10">
        <f>SUM(H272:J272)</f>
        <v>5122.7356199999995</v>
      </c>
      <c r="H272" s="10">
        <v>4950</v>
      </c>
      <c r="I272" s="10">
        <v>100.50505</v>
      </c>
      <c r="J272" s="10">
        <v>72.23057</v>
      </c>
      <c r="K272" s="15"/>
      <c r="L272" s="16"/>
    </row>
    <row r="273" spans="1:12" ht="18.2" customHeight="1" x14ac:dyDescent="0.25">
      <c r="A273" s="18">
        <v>3</v>
      </c>
      <c r="B273" s="19" t="s">
        <v>80</v>
      </c>
      <c r="C273" s="19" t="s">
        <v>83</v>
      </c>
      <c r="D273" s="19" t="s">
        <v>24</v>
      </c>
      <c r="E273" s="19" t="s">
        <v>26</v>
      </c>
      <c r="F273" s="16" t="s">
        <v>18</v>
      </c>
      <c r="G273" s="17">
        <f>SUM(G276:G277)</f>
        <v>2049.0942500000001</v>
      </c>
      <c r="H273" s="17">
        <f>SUM(H276:H277)</f>
        <v>1980</v>
      </c>
      <c r="I273" s="17">
        <f>SUM(I276:I277)</f>
        <v>40.202019999999997</v>
      </c>
      <c r="J273" s="17">
        <f>SUM(J276:J277)</f>
        <v>28.892230000000001</v>
      </c>
      <c r="K273" s="15">
        <v>82500</v>
      </c>
      <c r="L273" s="16">
        <v>38</v>
      </c>
    </row>
    <row r="274" spans="1:12" ht="18.2" customHeight="1" x14ac:dyDescent="0.25">
      <c r="A274" s="18"/>
      <c r="B274" s="19"/>
      <c r="C274" s="19"/>
      <c r="D274" s="19"/>
      <c r="E274" s="19"/>
      <c r="F274" s="16"/>
      <c r="G274" s="17"/>
      <c r="H274" s="17"/>
      <c r="I274" s="17"/>
      <c r="J274" s="17"/>
      <c r="K274" s="15"/>
      <c r="L274" s="16"/>
    </row>
    <row r="275" spans="1:12" ht="18.2" customHeight="1" x14ac:dyDescent="0.25">
      <c r="A275" s="18"/>
      <c r="B275" s="19"/>
      <c r="C275" s="19"/>
      <c r="D275" s="19"/>
      <c r="E275" s="19"/>
      <c r="F275" s="16"/>
      <c r="G275" s="17"/>
      <c r="H275" s="17"/>
      <c r="I275" s="17"/>
      <c r="J275" s="17"/>
      <c r="K275" s="15"/>
      <c r="L275" s="16"/>
    </row>
    <row r="276" spans="1:12" ht="18.2" customHeight="1" x14ac:dyDescent="0.25">
      <c r="A276" s="18"/>
      <c r="B276" s="19"/>
      <c r="C276" s="19"/>
      <c r="D276" s="19"/>
      <c r="E276" s="19"/>
      <c r="F276" s="6" t="s">
        <v>19</v>
      </c>
      <c r="G276" s="10">
        <f>SUM(H276:J276)</f>
        <v>0</v>
      </c>
      <c r="H276" s="10">
        <v>0</v>
      </c>
      <c r="I276" s="10">
        <v>0</v>
      </c>
      <c r="J276" s="10">
        <v>0</v>
      </c>
      <c r="K276" s="15"/>
      <c r="L276" s="16"/>
    </row>
    <row r="277" spans="1:12" ht="18.2" customHeight="1" x14ac:dyDescent="0.25">
      <c r="A277" s="18"/>
      <c r="B277" s="19"/>
      <c r="C277" s="19"/>
      <c r="D277" s="19"/>
      <c r="E277" s="19"/>
      <c r="F277" s="6" t="s">
        <v>20</v>
      </c>
      <c r="G277" s="10">
        <f>SUM(H277:J277)</f>
        <v>2049.0942500000001</v>
      </c>
      <c r="H277" s="10">
        <v>1980</v>
      </c>
      <c r="I277" s="10">
        <v>40.202019999999997</v>
      </c>
      <c r="J277" s="10">
        <v>28.892230000000001</v>
      </c>
      <c r="K277" s="15"/>
      <c r="L277" s="16"/>
    </row>
    <row r="278" spans="1:12" ht="18.2" customHeight="1" x14ac:dyDescent="0.25">
      <c r="A278" s="20" t="s">
        <v>84</v>
      </c>
      <c r="B278" s="20"/>
      <c r="C278" s="20"/>
      <c r="D278" s="20"/>
      <c r="E278" s="20"/>
      <c r="F278" s="16" t="s">
        <v>18</v>
      </c>
      <c r="G278" s="17">
        <f>SUM(G281:G282)</f>
        <v>82078.337899999984</v>
      </c>
      <c r="H278" s="17">
        <f>SUM(H283,H288,H293,H298,H303,H308,H313,H318)</f>
        <v>79310.704769999997</v>
      </c>
      <c r="I278" s="17">
        <f>SUM(I283,I288,I293,I298,I303,I308,I313,I318)</f>
        <v>1610.3285599999999</v>
      </c>
      <c r="J278" s="17">
        <f>SUM(J283,J288,J293,J298,J303,J308,J313,J318)</f>
        <v>1157.30457</v>
      </c>
      <c r="K278" s="15" t="str">
        <f>IF(H282=0,"-","")</f>
        <v/>
      </c>
      <c r="L278" s="16" t="str">
        <f>IF(H282=0,"-","")</f>
        <v/>
      </c>
    </row>
    <row r="279" spans="1:12" ht="18.2" customHeight="1" x14ac:dyDescent="0.25">
      <c r="A279" s="20"/>
      <c r="B279" s="20"/>
      <c r="C279" s="20"/>
      <c r="D279" s="20"/>
      <c r="E279" s="20"/>
      <c r="F279" s="16"/>
      <c r="G279" s="17"/>
      <c r="H279" s="17"/>
      <c r="I279" s="17"/>
      <c r="J279" s="17"/>
      <c r="K279" s="15"/>
      <c r="L279" s="16"/>
    </row>
    <row r="280" spans="1:12" ht="18.2" customHeight="1" x14ac:dyDescent="0.25">
      <c r="A280" s="20"/>
      <c r="B280" s="20"/>
      <c r="C280" s="20"/>
      <c r="D280" s="20"/>
      <c r="E280" s="20"/>
      <c r="F280" s="16"/>
      <c r="G280" s="17"/>
      <c r="H280" s="17"/>
      <c r="I280" s="17"/>
      <c r="J280" s="17"/>
      <c r="K280" s="15"/>
      <c r="L280" s="16"/>
    </row>
    <row r="281" spans="1:12" ht="18.2" customHeight="1" x14ac:dyDescent="0.25">
      <c r="A281" s="20"/>
      <c r="B281" s="20"/>
      <c r="C281" s="20"/>
      <c r="D281" s="20"/>
      <c r="E281" s="20"/>
      <c r="F281" s="6" t="s">
        <v>19</v>
      </c>
      <c r="G281" s="10">
        <f>SUM(H281:J281)</f>
        <v>0</v>
      </c>
      <c r="H281" s="10">
        <f t="shared" ref="H281:J282" si="11">SUM(H286,H291,H296,H301,H306,H311,H316,H321)</f>
        <v>0</v>
      </c>
      <c r="I281" s="10">
        <f t="shared" si="11"/>
        <v>0</v>
      </c>
      <c r="J281" s="10">
        <f t="shared" si="11"/>
        <v>0</v>
      </c>
      <c r="K281" s="15"/>
      <c r="L281" s="16"/>
    </row>
    <row r="282" spans="1:12" ht="18.2" customHeight="1" x14ac:dyDescent="0.25">
      <c r="A282" s="20"/>
      <c r="B282" s="20"/>
      <c r="C282" s="20"/>
      <c r="D282" s="20"/>
      <c r="E282" s="20"/>
      <c r="F282" s="6" t="s">
        <v>20</v>
      </c>
      <c r="G282" s="10">
        <f>SUM(H282:J282)</f>
        <v>82078.337899999984</v>
      </c>
      <c r="H282" s="10">
        <f t="shared" si="11"/>
        <v>79310.704769999997</v>
      </c>
      <c r="I282" s="10">
        <f t="shared" si="11"/>
        <v>1610.3285599999999</v>
      </c>
      <c r="J282" s="10">
        <f t="shared" si="11"/>
        <v>1157.30457</v>
      </c>
      <c r="K282" s="15"/>
      <c r="L282" s="16"/>
    </row>
    <row r="283" spans="1:12" ht="18.2" customHeight="1" x14ac:dyDescent="0.25">
      <c r="A283" s="18">
        <v>1</v>
      </c>
      <c r="B283" s="19" t="s">
        <v>85</v>
      </c>
      <c r="C283" s="19" t="s">
        <v>86</v>
      </c>
      <c r="D283" s="19" t="s">
        <v>24</v>
      </c>
      <c r="E283" s="19" t="s">
        <v>25</v>
      </c>
      <c r="F283" s="16" t="s">
        <v>18</v>
      </c>
      <c r="G283" s="17">
        <f>SUM(G286:G287)</f>
        <v>3505.8189199999997</v>
      </c>
      <c r="H283" s="17">
        <f>SUM(H286:H287)</f>
        <v>3387.6047699999999</v>
      </c>
      <c r="I283" s="17">
        <f>SUM(I286:I287)</f>
        <v>68.7821</v>
      </c>
      <c r="J283" s="17">
        <f>SUM(J286:J287)</f>
        <v>49.432049999999997</v>
      </c>
      <c r="K283" s="15">
        <v>6788.79</v>
      </c>
      <c r="L283" s="16">
        <v>1</v>
      </c>
    </row>
    <row r="284" spans="1:12" ht="18.2" customHeight="1" x14ac:dyDescent="0.25">
      <c r="A284" s="18"/>
      <c r="B284" s="19"/>
      <c r="C284" s="19"/>
      <c r="D284" s="19"/>
      <c r="E284" s="19"/>
      <c r="F284" s="16"/>
      <c r="G284" s="17"/>
      <c r="H284" s="17"/>
      <c r="I284" s="17"/>
      <c r="J284" s="17"/>
      <c r="K284" s="15"/>
      <c r="L284" s="16"/>
    </row>
    <row r="285" spans="1:12" ht="18.2" customHeight="1" x14ac:dyDescent="0.25">
      <c r="A285" s="18"/>
      <c r="B285" s="19"/>
      <c r="C285" s="19"/>
      <c r="D285" s="19"/>
      <c r="E285" s="19"/>
      <c r="F285" s="16"/>
      <c r="G285" s="17"/>
      <c r="H285" s="17"/>
      <c r="I285" s="17"/>
      <c r="J285" s="17"/>
      <c r="K285" s="15"/>
      <c r="L285" s="16"/>
    </row>
    <row r="286" spans="1:12" ht="18.2" customHeight="1" x14ac:dyDescent="0.25">
      <c r="A286" s="18"/>
      <c r="B286" s="19"/>
      <c r="C286" s="19"/>
      <c r="D286" s="19"/>
      <c r="E286" s="19"/>
      <c r="F286" s="6" t="s">
        <v>19</v>
      </c>
      <c r="G286" s="10">
        <f>SUM(H286:J286)</f>
        <v>0</v>
      </c>
      <c r="H286" s="10">
        <v>0</v>
      </c>
      <c r="I286" s="10">
        <v>0</v>
      </c>
      <c r="J286" s="10">
        <v>0</v>
      </c>
      <c r="K286" s="15"/>
      <c r="L286" s="16"/>
    </row>
    <row r="287" spans="1:12" ht="18.2" customHeight="1" x14ac:dyDescent="0.25">
      <c r="A287" s="18"/>
      <c r="B287" s="19"/>
      <c r="C287" s="19"/>
      <c r="D287" s="19"/>
      <c r="E287" s="19"/>
      <c r="F287" s="6" t="s">
        <v>20</v>
      </c>
      <c r="G287" s="10">
        <f>SUM(H287:J287)</f>
        <v>3505.8189199999997</v>
      </c>
      <c r="H287" s="10">
        <v>3387.6047699999999</v>
      </c>
      <c r="I287" s="10">
        <v>68.7821</v>
      </c>
      <c r="J287" s="10">
        <v>49.432049999999997</v>
      </c>
      <c r="K287" s="15"/>
      <c r="L287" s="16"/>
    </row>
    <row r="288" spans="1:12" ht="18.2" customHeight="1" x14ac:dyDescent="0.25">
      <c r="A288" s="18">
        <v>2</v>
      </c>
      <c r="B288" s="19" t="s">
        <v>85</v>
      </c>
      <c r="C288" s="19" t="s">
        <v>87</v>
      </c>
      <c r="D288" s="19" t="s">
        <v>24</v>
      </c>
      <c r="E288" s="19" t="s">
        <v>25</v>
      </c>
      <c r="F288" s="16" t="s">
        <v>18</v>
      </c>
      <c r="G288" s="17">
        <f>SUM(G291:G292)</f>
        <v>6085.8099199999997</v>
      </c>
      <c r="H288" s="17">
        <f>SUM(H291:H292)</f>
        <v>5880.6</v>
      </c>
      <c r="I288" s="17">
        <f>SUM(I291:I292)</f>
        <v>119.4</v>
      </c>
      <c r="J288" s="17">
        <f>SUM(J291:J292)</f>
        <v>85.809920000000005</v>
      </c>
      <c r="K288" s="15">
        <v>280028.57</v>
      </c>
      <c r="L288" s="16">
        <v>110</v>
      </c>
    </row>
    <row r="289" spans="1:12" ht="18.2" customHeight="1" x14ac:dyDescent="0.25">
      <c r="A289" s="18"/>
      <c r="B289" s="19"/>
      <c r="C289" s="19"/>
      <c r="D289" s="19"/>
      <c r="E289" s="19"/>
      <c r="F289" s="16"/>
      <c r="G289" s="17"/>
      <c r="H289" s="17"/>
      <c r="I289" s="17"/>
      <c r="J289" s="17"/>
      <c r="K289" s="15"/>
      <c r="L289" s="16"/>
    </row>
    <row r="290" spans="1:12" ht="18.2" customHeight="1" x14ac:dyDescent="0.25">
      <c r="A290" s="18"/>
      <c r="B290" s="19"/>
      <c r="C290" s="19"/>
      <c r="D290" s="19"/>
      <c r="E290" s="19"/>
      <c r="F290" s="16"/>
      <c r="G290" s="17"/>
      <c r="H290" s="17"/>
      <c r="I290" s="17"/>
      <c r="J290" s="17"/>
      <c r="K290" s="15"/>
      <c r="L290" s="16"/>
    </row>
    <row r="291" spans="1:12" ht="18.2" customHeight="1" x14ac:dyDescent="0.25">
      <c r="A291" s="18"/>
      <c r="B291" s="19"/>
      <c r="C291" s="19"/>
      <c r="D291" s="19"/>
      <c r="E291" s="19"/>
      <c r="F291" s="6" t="s">
        <v>19</v>
      </c>
      <c r="G291" s="10">
        <f>SUM(H291:J291)</f>
        <v>0</v>
      </c>
      <c r="H291" s="10">
        <v>0</v>
      </c>
      <c r="I291" s="10">
        <v>0</v>
      </c>
      <c r="J291" s="10">
        <v>0</v>
      </c>
      <c r="K291" s="15"/>
      <c r="L291" s="16"/>
    </row>
    <row r="292" spans="1:12" ht="18.2" customHeight="1" x14ac:dyDescent="0.25">
      <c r="A292" s="18"/>
      <c r="B292" s="19"/>
      <c r="C292" s="19"/>
      <c r="D292" s="19"/>
      <c r="E292" s="19"/>
      <c r="F292" s="6" t="s">
        <v>20</v>
      </c>
      <c r="G292" s="10">
        <f>SUM(H292:J292)</f>
        <v>6085.8099199999997</v>
      </c>
      <c r="H292" s="10">
        <v>5880.6</v>
      </c>
      <c r="I292" s="10">
        <v>119.4</v>
      </c>
      <c r="J292" s="10">
        <v>85.809920000000005</v>
      </c>
      <c r="K292" s="15"/>
      <c r="L292" s="16"/>
    </row>
    <row r="293" spans="1:12" ht="18.2" customHeight="1" x14ac:dyDescent="0.25">
      <c r="A293" s="18">
        <v>3</v>
      </c>
      <c r="B293" s="19" t="s">
        <v>85</v>
      </c>
      <c r="C293" s="19" t="s">
        <v>88</v>
      </c>
      <c r="D293" s="19" t="s">
        <v>24</v>
      </c>
      <c r="E293" s="19" t="s">
        <v>25</v>
      </c>
      <c r="F293" s="16" t="s">
        <v>18</v>
      </c>
      <c r="G293" s="17">
        <f>SUM(G296:G297)</f>
        <v>10245.471249999999</v>
      </c>
      <c r="H293" s="17">
        <f>SUM(H296:H297)</f>
        <v>9900</v>
      </c>
      <c r="I293" s="17">
        <f>SUM(I296:I297)</f>
        <v>201.01009999999999</v>
      </c>
      <c r="J293" s="17">
        <f>SUM(J296:J297)</f>
        <v>144.46115</v>
      </c>
      <c r="K293" s="15">
        <v>707142.86</v>
      </c>
      <c r="L293" s="16">
        <v>157</v>
      </c>
    </row>
    <row r="294" spans="1:12" ht="18.2" customHeight="1" x14ac:dyDescent="0.25">
      <c r="A294" s="18"/>
      <c r="B294" s="19"/>
      <c r="C294" s="19"/>
      <c r="D294" s="19"/>
      <c r="E294" s="19"/>
      <c r="F294" s="16"/>
      <c r="G294" s="17"/>
      <c r="H294" s="17"/>
      <c r="I294" s="17"/>
      <c r="J294" s="17"/>
      <c r="K294" s="15"/>
      <c r="L294" s="16"/>
    </row>
    <row r="295" spans="1:12" ht="18.2" customHeight="1" x14ac:dyDescent="0.25">
      <c r="A295" s="18"/>
      <c r="B295" s="19"/>
      <c r="C295" s="19"/>
      <c r="D295" s="19"/>
      <c r="E295" s="19"/>
      <c r="F295" s="16"/>
      <c r="G295" s="17"/>
      <c r="H295" s="17"/>
      <c r="I295" s="17"/>
      <c r="J295" s="17"/>
      <c r="K295" s="15"/>
      <c r="L295" s="16"/>
    </row>
    <row r="296" spans="1:12" ht="18.2" customHeight="1" x14ac:dyDescent="0.25">
      <c r="A296" s="18"/>
      <c r="B296" s="19"/>
      <c r="C296" s="19"/>
      <c r="D296" s="19"/>
      <c r="E296" s="19"/>
      <c r="F296" s="6" t="s">
        <v>19</v>
      </c>
      <c r="G296" s="10">
        <f>SUM(H296:J296)</f>
        <v>0</v>
      </c>
      <c r="H296" s="10">
        <v>0</v>
      </c>
      <c r="I296" s="10">
        <v>0</v>
      </c>
      <c r="J296" s="10">
        <v>0</v>
      </c>
      <c r="K296" s="15"/>
      <c r="L296" s="16"/>
    </row>
    <row r="297" spans="1:12" ht="18.2" customHeight="1" x14ac:dyDescent="0.25">
      <c r="A297" s="18"/>
      <c r="B297" s="19"/>
      <c r="C297" s="19"/>
      <c r="D297" s="19"/>
      <c r="E297" s="19"/>
      <c r="F297" s="6" t="s">
        <v>20</v>
      </c>
      <c r="G297" s="10">
        <f>SUM(H297:J297)</f>
        <v>10245.471249999999</v>
      </c>
      <c r="H297" s="10">
        <v>9900</v>
      </c>
      <c r="I297" s="10">
        <v>201.01009999999999</v>
      </c>
      <c r="J297" s="10">
        <v>144.46115</v>
      </c>
      <c r="K297" s="15"/>
      <c r="L297" s="16"/>
    </row>
    <row r="298" spans="1:12" ht="18.2" customHeight="1" x14ac:dyDescent="0.25">
      <c r="A298" s="18">
        <v>4</v>
      </c>
      <c r="B298" s="19" t="s">
        <v>85</v>
      </c>
      <c r="C298" s="19" t="s">
        <v>89</v>
      </c>
      <c r="D298" s="19" t="s">
        <v>24</v>
      </c>
      <c r="E298" s="19" t="s">
        <v>25</v>
      </c>
      <c r="F298" s="16" t="s">
        <v>18</v>
      </c>
      <c r="G298" s="17">
        <f>SUM(G301:G302)</f>
        <v>9128.7148799999995</v>
      </c>
      <c r="H298" s="17">
        <f>SUM(H301:H302)</f>
        <v>8820.9</v>
      </c>
      <c r="I298" s="17">
        <f>SUM(I301:I302)</f>
        <v>179.1</v>
      </c>
      <c r="J298" s="17">
        <f>SUM(J301:J302)</f>
        <v>128.71487999999999</v>
      </c>
      <c r="K298" s="15">
        <v>93839.360000000001</v>
      </c>
      <c r="L298" s="16">
        <v>51</v>
      </c>
    </row>
    <row r="299" spans="1:12" ht="18.2" customHeight="1" x14ac:dyDescent="0.25">
      <c r="A299" s="18"/>
      <c r="B299" s="19"/>
      <c r="C299" s="19"/>
      <c r="D299" s="19"/>
      <c r="E299" s="19"/>
      <c r="F299" s="16"/>
      <c r="G299" s="17"/>
      <c r="H299" s="17"/>
      <c r="I299" s="17"/>
      <c r="J299" s="17"/>
      <c r="K299" s="15"/>
      <c r="L299" s="16"/>
    </row>
    <row r="300" spans="1:12" ht="18.2" customHeight="1" x14ac:dyDescent="0.25">
      <c r="A300" s="18"/>
      <c r="B300" s="19"/>
      <c r="C300" s="19"/>
      <c r="D300" s="19"/>
      <c r="E300" s="19"/>
      <c r="F300" s="16"/>
      <c r="G300" s="17"/>
      <c r="H300" s="17"/>
      <c r="I300" s="17"/>
      <c r="J300" s="17"/>
      <c r="K300" s="15"/>
      <c r="L300" s="16"/>
    </row>
    <row r="301" spans="1:12" ht="18.2" customHeight="1" x14ac:dyDescent="0.25">
      <c r="A301" s="18"/>
      <c r="B301" s="19"/>
      <c r="C301" s="19"/>
      <c r="D301" s="19"/>
      <c r="E301" s="19"/>
      <c r="F301" s="6" t="s">
        <v>19</v>
      </c>
      <c r="G301" s="10">
        <f>SUM(H301:J301)</f>
        <v>0</v>
      </c>
      <c r="H301" s="10">
        <v>0</v>
      </c>
      <c r="I301" s="10">
        <v>0</v>
      </c>
      <c r="J301" s="10">
        <v>0</v>
      </c>
      <c r="K301" s="15"/>
      <c r="L301" s="16"/>
    </row>
    <row r="302" spans="1:12" ht="18.2" customHeight="1" x14ac:dyDescent="0.25">
      <c r="A302" s="18"/>
      <c r="B302" s="19"/>
      <c r="C302" s="19"/>
      <c r="D302" s="19"/>
      <c r="E302" s="19"/>
      <c r="F302" s="6" t="s">
        <v>20</v>
      </c>
      <c r="G302" s="10">
        <f>SUM(H302:J302)</f>
        <v>9128.7148799999995</v>
      </c>
      <c r="H302" s="10">
        <v>8820.9</v>
      </c>
      <c r="I302" s="10">
        <v>179.1</v>
      </c>
      <c r="J302" s="10">
        <v>128.71487999999999</v>
      </c>
      <c r="K302" s="15"/>
      <c r="L302" s="16"/>
    </row>
    <row r="303" spans="1:12" ht="18.2" customHeight="1" x14ac:dyDescent="0.25">
      <c r="A303" s="18">
        <v>5</v>
      </c>
      <c r="B303" s="19" t="s">
        <v>85</v>
      </c>
      <c r="C303" s="19" t="s">
        <v>90</v>
      </c>
      <c r="D303" s="19" t="s">
        <v>24</v>
      </c>
      <c r="E303" s="19" t="s">
        <v>26</v>
      </c>
      <c r="F303" s="16" t="s">
        <v>18</v>
      </c>
      <c r="G303" s="17">
        <f>SUM(G306:G307)</f>
        <v>4057.2066100000002</v>
      </c>
      <c r="H303" s="17">
        <f>SUM(H306:H307)</f>
        <v>3920.4</v>
      </c>
      <c r="I303" s="17">
        <f>SUM(I306:I307)</f>
        <v>79.599999999999994</v>
      </c>
      <c r="J303" s="17">
        <f>SUM(J306:J307)</f>
        <v>57.206609999999998</v>
      </c>
      <c r="K303" s="15">
        <v>46671.43</v>
      </c>
      <c r="L303" s="16">
        <v>18</v>
      </c>
    </row>
    <row r="304" spans="1:12" ht="18.2" customHeight="1" x14ac:dyDescent="0.25">
      <c r="A304" s="18"/>
      <c r="B304" s="19"/>
      <c r="C304" s="19"/>
      <c r="D304" s="19"/>
      <c r="E304" s="19"/>
      <c r="F304" s="16"/>
      <c r="G304" s="17"/>
      <c r="H304" s="17"/>
      <c r="I304" s="17"/>
      <c r="J304" s="17"/>
      <c r="K304" s="15"/>
      <c r="L304" s="16"/>
    </row>
    <row r="305" spans="1:12" ht="18.2" customHeight="1" x14ac:dyDescent="0.25">
      <c r="A305" s="18"/>
      <c r="B305" s="19"/>
      <c r="C305" s="19"/>
      <c r="D305" s="19"/>
      <c r="E305" s="19"/>
      <c r="F305" s="16"/>
      <c r="G305" s="17"/>
      <c r="H305" s="17"/>
      <c r="I305" s="17"/>
      <c r="J305" s="17"/>
      <c r="K305" s="15"/>
      <c r="L305" s="16"/>
    </row>
    <row r="306" spans="1:12" ht="18.2" customHeight="1" x14ac:dyDescent="0.25">
      <c r="A306" s="18"/>
      <c r="B306" s="19"/>
      <c r="C306" s="19"/>
      <c r="D306" s="19"/>
      <c r="E306" s="19"/>
      <c r="F306" s="6" t="s">
        <v>19</v>
      </c>
      <c r="G306" s="10">
        <f>SUM(H306:J306)</f>
        <v>0</v>
      </c>
      <c r="H306" s="10">
        <v>0</v>
      </c>
      <c r="I306" s="10">
        <v>0</v>
      </c>
      <c r="J306" s="10">
        <v>0</v>
      </c>
      <c r="K306" s="15"/>
      <c r="L306" s="16"/>
    </row>
    <row r="307" spans="1:12" ht="18.2" customHeight="1" x14ac:dyDescent="0.25">
      <c r="A307" s="18"/>
      <c r="B307" s="19"/>
      <c r="C307" s="19"/>
      <c r="D307" s="19"/>
      <c r="E307" s="19"/>
      <c r="F307" s="6" t="s">
        <v>20</v>
      </c>
      <c r="G307" s="10">
        <f>SUM(H307:J307)</f>
        <v>4057.2066100000002</v>
      </c>
      <c r="H307" s="10">
        <v>3920.4</v>
      </c>
      <c r="I307" s="10">
        <v>79.599999999999994</v>
      </c>
      <c r="J307" s="10">
        <v>57.206609999999998</v>
      </c>
      <c r="K307" s="15"/>
      <c r="L307" s="16"/>
    </row>
    <row r="308" spans="1:12" ht="18.2" customHeight="1" x14ac:dyDescent="0.25">
      <c r="A308" s="18">
        <v>6</v>
      </c>
      <c r="B308" s="19" t="s">
        <v>85</v>
      </c>
      <c r="C308" s="19" t="s">
        <v>91</v>
      </c>
      <c r="D308" s="19" t="s">
        <v>24</v>
      </c>
      <c r="E308" s="19" t="s">
        <v>26</v>
      </c>
      <c r="F308" s="16" t="s">
        <v>18</v>
      </c>
      <c r="G308" s="17">
        <f>SUM(G311:G312)</f>
        <v>11270.01837</v>
      </c>
      <c r="H308" s="17">
        <f>SUM(H311:H312)</f>
        <v>10890</v>
      </c>
      <c r="I308" s="17">
        <f>SUM(I311:I312)</f>
        <v>221.11111</v>
      </c>
      <c r="J308" s="17">
        <f>SUM(J311:J312)</f>
        <v>158.90726000000001</v>
      </c>
      <c r="K308" s="15">
        <v>680625</v>
      </c>
      <c r="L308" s="16">
        <v>155</v>
      </c>
    </row>
    <row r="309" spans="1:12" ht="18.2" customHeight="1" x14ac:dyDescent="0.25">
      <c r="A309" s="18"/>
      <c r="B309" s="19"/>
      <c r="C309" s="19"/>
      <c r="D309" s="19"/>
      <c r="E309" s="19"/>
      <c r="F309" s="16"/>
      <c r="G309" s="17"/>
      <c r="H309" s="17"/>
      <c r="I309" s="17"/>
      <c r="J309" s="17"/>
      <c r="K309" s="15"/>
      <c r="L309" s="16"/>
    </row>
    <row r="310" spans="1:12" ht="18.2" customHeight="1" x14ac:dyDescent="0.25">
      <c r="A310" s="18"/>
      <c r="B310" s="19"/>
      <c r="C310" s="19"/>
      <c r="D310" s="19"/>
      <c r="E310" s="19"/>
      <c r="F310" s="16"/>
      <c r="G310" s="17"/>
      <c r="H310" s="17"/>
      <c r="I310" s="17"/>
      <c r="J310" s="17"/>
      <c r="K310" s="15"/>
      <c r="L310" s="16"/>
    </row>
    <row r="311" spans="1:12" ht="18.2" customHeight="1" x14ac:dyDescent="0.25">
      <c r="A311" s="18"/>
      <c r="B311" s="19"/>
      <c r="C311" s="19"/>
      <c r="D311" s="19"/>
      <c r="E311" s="19"/>
      <c r="F311" s="6" t="s">
        <v>19</v>
      </c>
      <c r="G311" s="10">
        <f>SUM(H311:J311)</f>
        <v>0</v>
      </c>
      <c r="H311" s="10">
        <v>0</v>
      </c>
      <c r="I311" s="10">
        <v>0</v>
      </c>
      <c r="J311" s="10">
        <v>0</v>
      </c>
      <c r="K311" s="15"/>
      <c r="L311" s="16"/>
    </row>
    <row r="312" spans="1:12" ht="18.2" customHeight="1" x14ac:dyDescent="0.25">
      <c r="A312" s="18"/>
      <c r="B312" s="19"/>
      <c r="C312" s="19"/>
      <c r="D312" s="19"/>
      <c r="E312" s="19"/>
      <c r="F312" s="6" t="s">
        <v>20</v>
      </c>
      <c r="G312" s="10">
        <f>SUM(H312:J312)</f>
        <v>11270.01837</v>
      </c>
      <c r="H312" s="10">
        <v>10890</v>
      </c>
      <c r="I312" s="10">
        <v>221.11111</v>
      </c>
      <c r="J312" s="10">
        <v>158.90726000000001</v>
      </c>
      <c r="K312" s="15"/>
      <c r="L312" s="16"/>
    </row>
    <row r="313" spans="1:12" ht="18.2" customHeight="1" x14ac:dyDescent="0.25">
      <c r="A313" s="18">
        <v>7</v>
      </c>
      <c r="B313" s="19" t="s">
        <v>85</v>
      </c>
      <c r="C313" s="19" t="s">
        <v>92</v>
      </c>
      <c r="D313" s="19" t="s">
        <v>24</v>
      </c>
      <c r="E313" s="19" t="s">
        <v>26</v>
      </c>
      <c r="F313" s="16" t="s">
        <v>18</v>
      </c>
      <c r="G313" s="17">
        <f>SUM(G316:G317)</f>
        <v>12171.619839999999</v>
      </c>
      <c r="H313" s="17">
        <f>SUM(H316:H317)</f>
        <v>11761.2</v>
      </c>
      <c r="I313" s="17">
        <f>SUM(I316:I317)</f>
        <v>238.8</v>
      </c>
      <c r="J313" s="17">
        <f>SUM(J316:J317)</f>
        <v>171.61984000000001</v>
      </c>
      <c r="K313" s="15">
        <v>75878.710000000006</v>
      </c>
      <c r="L313" s="16">
        <v>35</v>
      </c>
    </row>
    <row r="314" spans="1:12" ht="18.2" customHeight="1" x14ac:dyDescent="0.25">
      <c r="A314" s="18"/>
      <c r="B314" s="19"/>
      <c r="C314" s="19"/>
      <c r="D314" s="19"/>
      <c r="E314" s="19"/>
      <c r="F314" s="16"/>
      <c r="G314" s="17"/>
      <c r="H314" s="17"/>
      <c r="I314" s="17"/>
      <c r="J314" s="17"/>
      <c r="K314" s="15"/>
      <c r="L314" s="16"/>
    </row>
    <row r="315" spans="1:12" ht="18.2" customHeight="1" x14ac:dyDescent="0.25">
      <c r="A315" s="18"/>
      <c r="B315" s="19"/>
      <c r="C315" s="19"/>
      <c r="D315" s="19"/>
      <c r="E315" s="19"/>
      <c r="F315" s="16"/>
      <c r="G315" s="17"/>
      <c r="H315" s="17"/>
      <c r="I315" s="17"/>
      <c r="J315" s="17"/>
      <c r="K315" s="15"/>
      <c r="L315" s="16"/>
    </row>
    <row r="316" spans="1:12" ht="18.2" customHeight="1" x14ac:dyDescent="0.25">
      <c r="A316" s="18"/>
      <c r="B316" s="19"/>
      <c r="C316" s="19"/>
      <c r="D316" s="19"/>
      <c r="E316" s="19"/>
      <c r="F316" s="6" t="s">
        <v>19</v>
      </c>
      <c r="G316" s="10">
        <f>SUM(H316:J316)</f>
        <v>0</v>
      </c>
      <c r="H316" s="10">
        <v>0</v>
      </c>
      <c r="I316" s="10">
        <v>0</v>
      </c>
      <c r="J316" s="10">
        <v>0</v>
      </c>
      <c r="K316" s="15"/>
      <c r="L316" s="16"/>
    </row>
    <row r="317" spans="1:12" ht="18.2" customHeight="1" x14ac:dyDescent="0.25">
      <c r="A317" s="18"/>
      <c r="B317" s="19"/>
      <c r="C317" s="19"/>
      <c r="D317" s="19"/>
      <c r="E317" s="19"/>
      <c r="F317" s="6" t="s">
        <v>20</v>
      </c>
      <c r="G317" s="10">
        <f>SUM(H317:J317)</f>
        <v>12171.619839999999</v>
      </c>
      <c r="H317" s="10">
        <v>11761.2</v>
      </c>
      <c r="I317" s="10">
        <v>238.8</v>
      </c>
      <c r="J317" s="10">
        <v>171.61984000000001</v>
      </c>
      <c r="K317" s="15"/>
      <c r="L317" s="16"/>
    </row>
    <row r="318" spans="1:12" ht="18.2" customHeight="1" x14ac:dyDescent="0.25">
      <c r="A318" s="18">
        <v>8</v>
      </c>
      <c r="B318" s="19" t="s">
        <v>85</v>
      </c>
      <c r="C318" s="19" t="s">
        <v>93</v>
      </c>
      <c r="D318" s="19" t="s">
        <v>24</v>
      </c>
      <c r="E318" s="19" t="s">
        <v>26</v>
      </c>
      <c r="F318" s="16" t="s">
        <v>18</v>
      </c>
      <c r="G318" s="17">
        <f>SUM(G321:G322)</f>
        <v>25613.678109999997</v>
      </c>
      <c r="H318" s="17">
        <f>SUM(H321:H322)</f>
        <v>24750</v>
      </c>
      <c r="I318" s="17">
        <f>SUM(I321:I322)</f>
        <v>502.52525000000003</v>
      </c>
      <c r="J318" s="17">
        <f>SUM(J321:J322)</f>
        <v>361.15285999999998</v>
      </c>
      <c r="K318" s="15">
        <v>46089.39</v>
      </c>
      <c r="L318" s="16">
        <v>16</v>
      </c>
    </row>
    <row r="319" spans="1:12" ht="18.2" customHeight="1" x14ac:dyDescent="0.25">
      <c r="A319" s="18"/>
      <c r="B319" s="19"/>
      <c r="C319" s="19"/>
      <c r="D319" s="19"/>
      <c r="E319" s="19"/>
      <c r="F319" s="16"/>
      <c r="G319" s="17"/>
      <c r="H319" s="17"/>
      <c r="I319" s="17"/>
      <c r="J319" s="17"/>
      <c r="K319" s="15"/>
      <c r="L319" s="16"/>
    </row>
    <row r="320" spans="1:12" ht="18.2" customHeight="1" x14ac:dyDescent="0.25">
      <c r="A320" s="18"/>
      <c r="B320" s="19"/>
      <c r="C320" s="19"/>
      <c r="D320" s="19"/>
      <c r="E320" s="19"/>
      <c r="F320" s="16"/>
      <c r="G320" s="17"/>
      <c r="H320" s="17"/>
      <c r="I320" s="17"/>
      <c r="J320" s="17"/>
      <c r="K320" s="15"/>
      <c r="L320" s="16"/>
    </row>
    <row r="321" spans="1:12" ht="18.2" customHeight="1" x14ac:dyDescent="0.25">
      <c r="A321" s="18"/>
      <c r="B321" s="19"/>
      <c r="C321" s="19"/>
      <c r="D321" s="19"/>
      <c r="E321" s="19"/>
      <c r="F321" s="6" t="s">
        <v>19</v>
      </c>
      <c r="G321" s="10">
        <f>SUM(H321:J321)</f>
        <v>0</v>
      </c>
      <c r="H321" s="10">
        <v>0</v>
      </c>
      <c r="I321" s="10">
        <v>0</v>
      </c>
      <c r="J321" s="10">
        <v>0</v>
      </c>
      <c r="K321" s="15"/>
      <c r="L321" s="16"/>
    </row>
    <row r="322" spans="1:12" ht="18.2" customHeight="1" x14ac:dyDescent="0.25">
      <c r="A322" s="18"/>
      <c r="B322" s="19"/>
      <c r="C322" s="19"/>
      <c r="D322" s="19"/>
      <c r="E322" s="19"/>
      <c r="F322" s="6" t="s">
        <v>20</v>
      </c>
      <c r="G322" s="10">
        <f>SUM(H322:J322)</f>
        <v>25613.678109999997</v>
      </c>
      <c r="H322" s="10">
        <v>24750</v>
      </c>
      <c r="I322" s="10">
        <v>502.52525000000003</v>
      </c>
      <c r="J322" s="10">
        <v>361.15285999999998</v>
      </c>
      <c r="K322" s="15"/>
      <c r="L322" s="16"/>
    </row>
    <row r="323" spans="1:12" ht="18.2" customHeight="1" x14ac:dyDescent="0.25">
      <c r="A323" s="20" t="s">
        <v>94</v>
      </c>
      <c r="B323" s="20"/>
      <c r="C323" s="20"/>
      <c r="D323" s="20"/>
      <c r="E323" s="20"/>
      <c r="F323" s="16" t="s">
        <v>18</v>
      </c>
      <c r="G323" s="17">
        <f>SUM(G326:G327)</f>
        <v>21807.485550000001</v>
      </c>
      <c r="H323" s="17">
        <f>SUM(H328,H333,H338)</f>
        <v>21072.15</v>
      </c>
      <c r="I323" s="17">
        <f>SUM(I328,I333,I338)</f>
        <v>427.85</v>
      </c>
      <c r="J323" s="17">
        <f>SUM(J328,J333,J338)</f>
        <v>307.48554999999999</v>
      </c>
      <c r="K323" s="15" t="str">
        <f>IF(H327=0,"-","")</f>
        <v/>
      </c>
      <c r="L323" s="16" t="str">
        <f>IF(H327=0,"-","")</f>
        <v/>
      </c>
    </row>
    <row r="324" spans="1:12" ht="18.2" customHeight="1" x14ac:dyDescent="0.25">
      <c r="A324" s="20"/>
      <c r="B324" s="20"/>
      <c r="C324" s="20"/>
      <c r="D324" s="20"/>
      <c r="E324" s="20"/>
      <c r="F324" s="16"/>
      <c r="G324" s="17"/>
      <c r="H324" s="17"/>
      <c r="I324" s="17"/>
      <c r="J324" s="17"/>
      <c r="K324" s="15"/>
      <c r="L324" s="16"/>
    </row>
    <row r="325" spans="1:12" ht="18.2" customHeight="1" x14ac:dyDescent="0.25">
      <c r="A325" s="20"/>
      <c r="B325" s="20"/>
      <c r="C325" s="20"/>
      <c r="D325" s="20"/>
      <c r="E325" s="20"/>
      <c r="F325" s="16"/>
      <c r="G325" s="17"/>
      <c r="H325" s="17"/>
      <c r="I325" s="17"/>
      <c r="J325" s="17"/>
      <c r="K325" s="15"/>
      <c r="L325" s="16"/>
    </row>
    <row r="326" spans="1:12" ht="18.2" customHeight="1" x14ac:dyDescent="0.25">
      <c r="A326" s="20"/>
      <c r="B326" s="20"/>
      <c r="C326" s="20"/>
      <c r="D326" s="20"/>
      <c r="E326" s="20"/>
      <c r="F326" s="6" t="s">
        <v>19</v>
      </c>
      <c r="G326" s="10">
        <f>SUM(H326:J326)</f>
        <v>0</v>
      </c>
      <c r="H326" s="10">
        <f t="shared" ref="H326:J327" si="12">SUM(H331,H336,H341)</f>
        <v>0</v>
      </c>
      <c r="I326" s="10">
        <f t="shared" si="12"/>
        <v>0</v>
      </c>
      <c r="J326" s="10">
        <f t="shared" si="12"/>
        <v>0</v>
      </c>
      <c r="K326" s="15"/>
      <c r="L326" s="16"/>
    </row>
    <row r="327" spans="1:12" ht="18.2" customHeight="1" x14ac:dyDescent="0.25">
      <c r="A327" s="20"/>
      <c r="B327" s="20"/>
      <c r="C327" s="20"/>
      <c r="D327" s="20"/>
      <c r="E327" s="20"/>
      <c r="F327" s="6" t="s">
        <v>20</v>
      </c>
      <c r="G327" s="10">
        <f>SUM(H327:J327)</f>
        <v>21807.485550000001</v>
      </c>
      <c r="H327" s="10">
        <f t="shared" si="12"/>
        <v>21072.15</v>
      </c>
      <c r="I327" s="10">
        <f t="shared" si="12"/>
        <v>427.85</v>
      </c>
      <c r="J327" s="10">
        <f t="shared" si="12"/>
        <v>307.48554999999999</v>
      </c>
      <c r="K327" s="15"/>
      <c r="L327" s="16"/>
    </row>
    <row r="328" spans="1:12" ht="18.2" customHeight="1" x14ac:dyDescent="0.25">
      <c r="A328" s="18">
        <v>1</v>
      </c>
      <c r="B328" s="19" t="s">
        <v>95</v>
      </c>
      <c r="C328" s="19" t="s">
        <v>96</v>
      </c>
      <c r="D328" s="19" t="s">
        <v>24</v>
      </c>
      <c r="E328" s="19" t="s">
        <v>26</v>
      </c>
      <c r="F328" s="16" t="s">
        <v>18</v>
      </c>
      <c r="G328" s="17">
        <f>SUM(G331:G332)</f>
        <v>6592.9607500000002</v>
      </c>
      <c r="H328" s="17">
        <f>SUM(H331:H332)</f>
        <v>6370.65</v>
      </c>
      <c r="I328" s="17">
        <f>SUM(I331:I332)</f>
        <v>129.35</v>
      </c>
      <c r="J328" s="17">
        <f>SUM(J331:J332)</f>
        <v>92.960750000000004</v>
      </c>
      <c r="K328" s="15">
        <v>1592662.5</v>
      </c>
      <c r="L328" s="16">
        <v>181</v>
      </c>
    </row>
    <row r="329" spans="1:12" ht="18.2" customHeight="1" x14ac:dyDescent="0.25">
      <c r="A329" s="18"/>
      <c r="B329" s="19"/>
      <c r="C329" s="19"/>
      <c r="D329" s="19"/>
      <c r="E329" s="19"/>
      <c r="F329" s="16"/>
      <c r="G329" s="17"/>
      <c r="H329" s="17"/>
      <c r="I329" s="17"/>
      <c r="J329" s="17"/>
      <c r="K329" s="15"/>
      <c r="L329" s="16"/>
    </row>
    <row r="330" spans="1:12" ht="18.2" customHeight="1" x14ac:dyDescent="0.25">
      <c r="A330" s="18"/>
      <c r="B330" s="19"/>
      <c r="C330" s="19"/>
      <c r="D330" s="19"/>
      <c r="E330" s="19"/>
      <c r="F330" s="16"/>
      <c r="G330" s="17"/>
      <c r="H330" s="17"/>
      <c r="I330" s="17"/>
      <c r="J330" s="17"/>
      <c r="K330" s="15"/>
      <c r="L330" s="16"/>
    </row>
    <row r="331" spans="1:12" ht="18.2" customHeight="1" x14ac:dyDescent="0.25">
      <c r="A331" s="18"/>
      <c r="B331" s="19"/>
      <c r="C331" s="19"/>
      <c r="D331" s="19"/>
      <c r="E331" s="19"/>
      <c r="F331" s="6" t="s">
        <v>19</v>
      </c>
      <c r="G331" s="10">
        <f>SUM(H331:J331)</f>
        <v>0</v>
      </c>
      <c r="H331" s="10">
        <v>0</v>
      </c>
      <c r="I331" s="10">
        <v>0</v>
      </c>
      <c r="J331" s="10">
        <v>0</v>
      </c>
      <c r="K331" s="15"/>
      <c r="L331" s="16"/>
    </row>
    <row r="332" spans="1:12" ht="18.2" customHeight="1" x14ac:dyDescent="0.25">
      <c r="A332" s="18"/>
      <c r="B332" s="19"/>
      <c r="C332" s="19"/>
      <c r="D332" s="19"/>
      <c r="E332" s="19"/>
      <c r="F332" s="6" t="s">
        <v>20</v>
      </c>
      <c r="G332" s="10">
        <f>SUM(H332:J332)</f>
        <v>6592.9607500000002</v>
      </c>
      <c r="H332" s="10">
        <v>6370.65</v>
      </c>
      <c r="I332" s="10">
        <v>129.35</v>
      </c>
      <c r="J332" s="10">
        <v>92.960750000000004</v>
      </c>
      <c r="K332" s="15"/>
      <c r="L332" s="16"/>
    </row>
    <row r="333" spans="1:12" ht="18.2" customHeight="1" x14ac:dyDescent="0.25">
      <c r="A333" s="18">
        <v>2</v>
      </c>
      <c r="B333" s="19" t="s">
        <v>95</v>
      </c>
      <c r="C333" s="19" t="s">
        <v>268</v>
      </c>
      <c r="D333" s="19" t="s">
        <v>24</v>
      </c>
      <c r="E333" s="19" t="s">
        <v>26</v>
      </c>
      <c r="F333" s="16" t="s">
        <v>18</v>
      </c>
      <c r="G333" s="17">
        <f>SUM(G336:G337)</f>
        <v>6592.9607500000002</v>
      </c>
      <c r="H333" s="17">
        <f>SUM(H336:H337)</f>
        <v>6370.65</v>
      </c>
      <c r="I333" s="17">
        <f>SUM(I336:I337)</f>
        <v>129.35</v>
      </c>
      <c r="J333" s="17">
        <f>SUM(J336:J337)</f>
        <v>92.960750000000004</v>
      </c>
      <c r="K333" s="15">
        <v>796331.25</v>
      </c>
      <c r="L333" s="16">
        <v>163</v>
      </c>
    </row>
    <row r="334" spans="1:12" ht="18.2" customHeight="1" x14ac:dyDescent="0.25">
      <c r="A334" s="18"/>
      <c r="B334" s="19"/>
      <c r="C334" s="19"/>
      <c r="D334" s="19"/>
      <c r="E334" s="19"/>
      <c r="F334" s="16"/>
      <c r="G334" s="17"/>
      <c r="H334" s="17"/>
      <c r="I334" s="17"/>
      <c r="J334" s="17"/>
      <c r="K334" s="15"/>
      <c r="L334" s="16"/>
    </row>
    <row r="335" spans="1:12" ht="18.2" customHeight="1" x14ac:dyDescent="0.25">
      <c r="A335" s="18"/>
      <c r="B335" s="19"/>
      <c r="C335" s="19"/>
      <c r="D335" s="19"/>
      <c r="E335" s="19"/>
      <c r="F335" s="16"/>
      <c r="G335" s="17"/>
      <c r="H335" s="17"/>
      <c r="I335" s="17"/>
      <c r="J335" s="17"/>
      <c r="K335" s="15"/>
      <c r="L335" s="16"/>
    </row>
    <row r="336" spans="1:12" ht="18.2" customHeight="1" x14ac:dyDescent="0.25">
      <c r="A336" s="18"/>
      <c r="B336" s="19"/>
      <c r="C336" s="19"/>
      <c r="D336" s="19"/>
      <c r="E336" s="19"/>
      <c r="F336" s="6" t="s">
        <v>19</v>
      </c>
      <c r="G336" s="10">
        <f>SUM(H336:J336)</f>
        <v>0</v>
      </c>
      <c r="H336" s="10">
        <v>0</v>
      </c>
      <c r="I336" s="10">
        <v>0</v>
      </c>
      <c r="J336" s="10">
        <v>0</v>
      </c>
      <c r="K336" s="15"/>
      <c r="L336" s="16"/>
    </row>
    <row r="337" spans="1:12" ht="18.2" customHeight="1" x14ac:dyDescent="0.25">
      <c r="A337" s="18"/>
      <c r="B337" s="19"/>
      <c r="C337" s="19"/>
      <c r="D337" s="19"/>
      <c r="E337" s="19"/>
      <c r="F337" s="6" t="s">
        <v>20</v>
      </c>
      <c r="G337" s="10">
        <f>SUM(H337:J337)</f>
        <v>6592.9607500000002</v>
      </c>
      <c r="H337" s="10">
        <v>6370.65</v>
      </c>
      <c r="I337" s="10">
        <v>129.35</v>
      </c>
      <c r="J337" s="10">
        <v>92.960750000000004</v>
      </c>
      <c r="K337" s="15"/>
      <c r="L337" s="16"/>
    </row>
    <row r="338" spans="1:12" ht="18.2" customHeight="1" x14ac:dyDescent="0.25">
      <c r="A338" s="18">
        <v>3</v>
      </c>
      <c r="B338" s="19" t="s">
        <v>95</v>
      </c>
      <c r="C338" s="19" t="s">
        <v>97</v>
      </c>
      <c r="D338" s="19" t="s">
        <v>24</v>
      </c>
      <c r="E338" s="19" t="s">
        <v>26</v>
      </c>
      <c r="F338" s="16" t="s">
        <v>18</v>
      </c>
      <c r="G338" s="17">
        <f>SUM(G341:G342)</f>
        <v>8621.5640500000009</v>
      </c>
      <c r="H338" s="17">
        <f>SUM(H341:H342)</f>
        <v>8330.85</v>
      </c>
      <c r="I338" s="17">
        <f>SUM(I341:I342)</f>
        <v>169.15</v>
      </c>
      <c r="J338" s="17">
        <f>SUM(J341:J342)</f>
        <v>121.56404999999999</v>
      </c>
      <c r="K338" s="15">
        <v>163350</v>
      </c>
      <c r="L338" s="16">
        <v>82</v>
      </c>
    </row>
    <row r="339" spans="1:12" ht="18.2" customHeight="1" x14ac:dyDescent="0.25">
      <c r="A339" s="18"/>
      <c r="B339" s="19"/>
      <c r="C339" s="19"/>
      <c r="D339" s="19"/>
      <c r="E339" s="19"/>
      <c r="F339" s="16"/>
      <c r="G339" s="17"/>
      <c r="H339" s="17"/>
      <c r="I339" s="17"/>
      <c r="J339" s="17"/>
      <c r="K339" s="15"/>
      <c r="L339" s="16"/>
    </row>
    <row r="340" spans="1:12" ht="18.2" customHeight="1" x14ac:dyDescent="0.25">
      <c r="A340" s="18"/>
      <c r="B340" s="19"/>
      <c r="C340" s="19"/>
      <c r="D340" s="19"/>
      <c r="E340" s="19"/>
      <c r="F340" s="16"/>
      <c r="G340" s="17"/>
      <c r="H340" s="17"/>
      <c r="I340" s="17"/>
      <c r="J340" s="17"/>
      <c r="K340" s="15"/>
      <c r="L340" s="16"/>
    </row>
    <row r="341" spans="1:12" ht="18.2" customHeight="1" x14ac:dyDescent="0.25">
      <c r="A341" s="18"/>
      <c r="B341" s="19"/>
      <c r="C341" s="19"/>
      <c r="D341" s="19"/>
      <c r="E341" s="19"/>
      <c r="F341" s="6" t="s">
        <v>19</v>
      </c>
      <c r="G341" s="10">
        <f>SUM(H341:J341)</f>
        <v>0</v>
      </c>
      <c r="H341" s="10">
        <v>0</v>
      </c>
      <c r="I341" s="10">
        <v>0</v>
      </c>
      <c r="J341" s="10">
        <v>0</v>
      </c>
      <c r="K341" s="15"/>
      <c r="L341" s="16"/>
    </row>
    <row r="342" spans="1:12" ht="18.2" customHeight="1" x14ac:dyDescent="0.25">
      <c r="A342" s="18"/>
      <c r="B342" s="19"/>
      <c r="C342" s="19"/>
      <c r="D342" s="19"/>
      <c r="E342" s="19"/>
      <c r="F342" s="6" t="s">
        <v>20</v>
      </c>
      <c r="G342" s="10">
        <f>SUM(H342:J342)</f>
        <v>8621.5640500000009</v>
      </c>
      <c r="H342" s="10">
        <v>8330.85</v>
      </c>
      <c r="I342" s="10">
        <v>169.15</v>
      </c>
      <c r="J342" s="10">
        <v>121.56404999999999</v>
      </c>
      <c r="K342" s="15"/>
      <c r="L342" s="16"/>
    </row>
    <row r="343" spans="1:12" ht="18.2" customHeight="1" x14ac:dyDescent="0.25">
      <c r="A343" s="20" t="s">
        <v>98</v>
      </c>
      <c r="B343" s="20"/>
      <c r="C343" s="20"/>
      <c r="D343" s="20"/>
      <c r="E343" s="20"/>
      <c r="F343" s="16" t="s">
        <v>18</v>
      </c>
      <c r="G343" s="17">
        <f>SUM(G346:G347)</f>
        <v>19159.958460000002</v>
      </c>
      <c r="H343" s="17">
        <f>SUM(H348,H353,H358,H363,H368,H373,H378)</f>
        <v>18513.841660000002</v>
      </c>
      <c r="I343" s="17">
        <f>SUM(I348,I353,I358,I363,I368,I373,I378)</f>
        <v>375.90940999999998</v>
      </c>
      <c r="J343" s="17">
        <f>SUM(J348,J353,J358,J363,J368,J373,J378)</f>
        <v>270.20739000000003</v>
      </c>
      <c r="K343" s="15" t="str">
        <f>IF(H347=0,"-","")</f>
        <v/>
      </c>
      <c r="L343" s="16" t="str">
        <f>IF(H347=0,"-","")</f>
        <v/>
      </c>
    </row>
    <row r="344" spans="1:12" ht="18.2" customHeight="1" x14ac:dyDescent="0.25">
      <c r="A344" s="20"/>
      <c r="B344" s="20"/>
      <c r="C344" s="20"/>
      <c r="D344" s="20"/>
      <c r="E344" s="20"/>
      <c r="F344" s="16"/>
      <c r="G344" s="17"/>
      <c r="H344" s="17"/>
      <c r="I344" s="17"/>
      <c r="J344" s="17"/>
      <c r="K344" s="15"/>
      <c r="L344" s="16"/>
    </row>
    <row r="345" spans="1:12" ht="18.2" customHeight="1" x14ac:dyDescent="0.25">
      <c r="A345" s="20"/>
      <c r="B345" s="20"/>
      <c r="C345" s="20"/>
      <c r="D345" s="20"/>
      <c r="E345" s="20"/>
      <c r="F345" s="16"/>
      <c r="G345" s="17"/>
      <c r="H345" s="17"/>
      <c r="I345" s="17"/>
      <c r="J345" s="17"/>
      <c r="K345" s="15"/>
      <c r="L345" s="16"/>
    </row>
    <row r="346" spans="1:12" ht="18.2" customHeight="1" x14ac:dyDescent="0.25">
      <c r="A346" s="20"/>
      <c r="B346" s="20"/>
      <c r="C346" s="20"/>
      <c r="D346" s="20"/>
      <c r="E346" s="20"/>
      <c r="F346" s="6" t="s">
        <v>19</v>
      </c>
      <c r="G346" s="10">
        <f>SUM(H346:J346)</f>
        <v>0</v>
      </c>
      <c r="H346" s="10">
        <f t="shared" ref="H346:J347" si="13">SUM(H351,H356,H361,H366,H371,H376,H381)</f>
        <v>0</v>
      </c>
      <c r="I346" s="10">
        <f t="shared" si="13"/>
        <v>0</v>
      </c>
      <c r="J346" s="10">
        <f t="shared" si="13"/>
        <v>0</v>
      </c>
      <c r="K346" s="15"/>
      <c r="L346" s="16"/>
    </row>
    <row r="347" spans="1:12" ht="18.2" customHeight="1" x14ac:dyDescent="0.25">
      <c r="A347" s="20"/>
      <c r="B347" s="20"/>
      <c r="C347" s="20"/>
      <c r="D347" s="20"/>
      <c r="E347" s="20"/>
      <c r="F347" s="6" t="s">
        <v>20</v>
      </c>
      <c r="G347" s="10">
        <f>SUM(H347:J347)</f>
        <v>19159.958460000002</v>
      </c>
      <c r="H347" s="10">
        <f t="shared" si="13"/>
        <v>18513.841660000002</v>
      </c>
      <c r="I347" s="10">
        <f t="shared" si="13"/>
        <v>375.90940999999998</v>
      </c>
      <c r="J347" s="10">
        <f t="shared" si="13"/>
        <v>270.20739000000003</v>
      </c>
      <c r="K347" s="15"/>
      <c r="L347" s="16"/>
    </row>
    <row r="348" spans="1:12" ht="18.2" customHeight="1" x14ac:dyDescent="0.25">
      <c r="A348" s="18">
        <v>1</v>
      </c>
      <c r="B348" s="19" t="s">
        <v>99</v>
      </c>
      <c r="C348" s="19" t="s">
        <v>100</v>
      </c>
      <c r="D348" s="19" t="s">
        <v>24</v>
      </c>
      <c r="E348" s="19" t="s">
        <v>25</v>
      </c>
      <c r="F348" s="16" t="s">
        <v>18</v>
      </c>
      <c r="G348" s="17">
        <f>SUM(G351:G352)</f>
        <v>2130.0334699999999</v>
      </c>
      <c r="H348" s="17">
        <f>SUM(H351:H352)</f>
        <v>2058.21</v>
      </c>
      <c r="I348" s="17">
        <f>SUM(I351:I352)</f>
        <v>41.79</v>
      </c>
      <c r="J348" s="17">
        <f>SUM(J351:J352)</f>
        <v>30.033470000000001</v>
      </c>
      <c r="K348" s="15">
        <v>19982.62</v>
      </c>
      <c r="L348" s="16">
        <v>4</v>
      </c>
    </row>
    <row r="349" spans="1:12" ht="18.2" customHeight="1" x14ac:dyDescent="0.25">
      <c r="A349" s="18"/>
      <c r="B349" s="19"/>
      <c r="C349" s="19"/>
      <c r="D349" s="19"/>
      <c r="E349" s="19"/>
      <c r="F349" s="16"/>
      <c r="G349" s="17"/>
      <c r="H349" s="17"/>
      <c r="I349" s="17"/>
      <c r="J349" s="17"/>
      <c r="K349" s="15"/>
      <c r="L349" s="16"/>
    </row>
    <row r="350" spans="1:12" ht="18.2" customHeight="1" x14ac:dyDescent="0.25">
      <c r="A350" s="18"/>
      <c r="B350" s="19"/>
      <c r="C350" s="19"/>
      <c r="D350" s="19"/>
      <c r="E350" s="19"/>
      <c r="F350" s="16"/>
      <c r="G350" s="17"/>
      <c r="H350" s="17"/>
      <c r="I350" s="17"/>
      <c r="J350" s="17"/>
      <c r="K350" s="15"/>
      <c r="L350" s="16"/>
    </row>
    <row r="351" spans="1:12" ht="18.2" customHeight="1" x14ac:dyDescent="0.25">
      <c r="A351" s="18"/>
      <c r="B351" s="19"/>
      <c r="C351" s="19"/>
      <c r="D351" s="19"/>
      <c r="E351" s="19"/>
      <c r="F351" s="6" t="s">
        <v>19</v>
      </c>
      <c r="G351" s="10">
        <f>SUM(H351:J351)</f>
        <v>0</v>
      </c>
      <c r="H351" s="10">
        <v>0</v>
      </c>
      <c r="I351" s="10">
        <v>0</v>
      </c>
      <c r="J351" s="10">
        <v>0</v>
      </c>
      <c r="K351" s="15"/>
      <c r="L351" s="16"/>
    </row>
    <row r="352" spans="1:12" ht="18.2" customHeight="1" x14ac:dyDescent="0.25">
      <c r="A352" s="18"/>
      <c r="B352" s="19"/>
      <c r="C352" s="19"/>
      <c r="D352" s="19"/>
      <c r="E352" s="19"/>
      <c r="F352" s="6" t="s">
        <v>20</v>
      </c>
      <c r="G352" s="10">
        <f>SUM(H352:J352)</f>
        <v>2130.0334699999999</v>
      </c>
      <c r="H352" s="10">
        <v>2058.21</v>
      </c>
      <c r="I352" s="10">
        <v>41.79</v>
      </c>
      <c r="J352" s="10">
        <v>30.033470000000001</v>
      </c>
      <c r="K352" s="15"/>
      <c r="L352" s="16"/>
    </row>
    <row r="353" spans="1:12" ht="18.2" customHeight="1" x14ac:dyDescent="0.25">
      <c r="A353" s="18">
        <v>2</v>
      </c>
      <c r="B353" s="19" t="s">
        <v>99</v>
      </c>
      <c r="C353" s="19" t="s">
        <v>101</v>
      </c>
      <c r="D353" s="19" t="s">
        <v>24</v>
      </c>
      <c r="E353" s="19" t="s">
        <v>25</v>
      </c>
      <c r="F353" s="16" t="s">
        <v>18</v>
      </c>
      <c r="G353" s="17">
        <f>SUM(G356:G357)</f>
        <v>2211.1776</v>
      </c>
      <c r="H353" s="17">
        <f>SUM(H356:H357)</f>
        <v>2136.6179999999999</v>
      </c>
      <c r="I353" s="17">
        <f>SUM(I356:I357)</f>
        <v>43.381999999999998</v>
      </c>
      <c r="J353" s="17">
        <f>SUM(J356:J357)</f>
        <v>31.177600000000002</v>
      </c>
      <c r="K353" s="15">
        <v>64746</v>
      </c>
      <c r="L353" s="16">
        <v>29</v>
      </c>
    </row>
    <row r="354" spans="1:12" ht="18.2" customHeight="1" x14ac:dyDescent="0.25">
      <c r="A354" s="18"/>
      <c r="B354" s="19"/>
      <c r="C354" s="19"/>
      <c r="D354" s="19"/>
      <c r="E354" s="19"/>
      <c r="F354" s="16"/>
      <c r="G354" s="17"/>
      <c r="H354" s="17"/>
      <c r="I354" s="17"/>
      <c r="J354" s="17"/>
      <c r="K354" s="15"/>
      <c r="L354" s="16"/>
    </row>
    <row r="355" spans="1:12" ht="18.2" customHeight="1" x14ac:dyDescent="0.25">
      <c r="A355" s="18"/>
      <c r="B355" s="19"/>
      <c r="C355" s="19"/>
      <c r="D355" s="19"/>
      <c r="E355" s="19"/>
      <c r="F355" s="16"/>
      <c r="G355" s="17"/>
      <c r="H355" s="17"/>
      <c r="I355" s="17"/>
      <c r="J355" s="17"/>
      <c r="K355" s="15"/>
      <c r="L355" s="16"/>
    </row>
    <row r="356" spans="1:12" ht="18.2" customHeight="1" x14ac:dyDescent="0.25">
      <c r="A356" s="18"/>
      <c r="B356" s="19"/>
      <c r="C356" s="19"/>
      <c r="D356" s="19"/>
      <c r="E356" s="19"/>
      <c r="F356" s="6" t="s">
        <v>19</v>
      </c>
      <c r="G356" s="10">
        <f>SUM(H356:J356)</f>
        <v>0</v>
      </c>
      <c r="H356" s="10">
        <v>0</v>
      </c>
      <c r="I356" s="10">
        <v>0</v>
      </c>
      <c r="J356" s="10">
        <v>0</v>
      </c>
      <c r="K356" s="15"/>
      <c r="L356" s="16"/>
    </row>
    <row r="357" spans="1:12" ht="18.2" customHeight="1" x14ac:dyDescent="0.25">
      <c r="A357" s="18"/>
      <c r="B357" s="19"/>
      <c r="C357" s="19"/>
      <c r="D357" s="19"/>
      <c r="E357" s="19"/>
      <c r="F357" s="6" t="s">
        <v>20</v>
      </c>
      <c r="G357" s="10">
        <f>SUM(H357:J357)</f>
        <v>2211.1776</v>
      </c>
      <c r="H357" s="10">
        <v>2136.6179999999999</v>
      </c>
      <c r="I357" s="10">
        <v>43.381999999999998</v>
      </c>
      <c r="J357" s="10">
        <v>31.177600000000002</v>
      </c>
      <c r="K357" s="15"/>
      <c r="L357" s="16"/>
    </row>
    <row r="358" spans="1:12" ht="18.2" customHeight="1" x14ac:dyDescent="0.25">
      <c r="A358" s="18">
        <v>3</v>
      </c>
      <c r="B358" s="19" t="s">
        <v>99</v>
      </c>
      <c r="C358" s="19" t="s">
        <v>102</v>
      </c>
      <c r="D358" s="19" t="s">
        <v>24</v>
      </c>
      <c r="E358" s="19" t="s">
        <v>25</v>
      </c>
      <c r="F358" s="16" t="s">
        <v>18</v>
      </c>
      <c r="G358" s="17">
        <f>SUM(G361:G362)</f>
        <v>2130.0334699999999</v>
      </c>
      <c r="H358" s="17">
        <f>SUM(H361:H362)</f>
        <v>2058.21</v>
      </c>
      <c r="I358" s="17">
        <f>SUM(I361:I362)</f>
        <v>41.79</v>
      </c>
      <c r="J358" s="17">
        <f>SUM(J361:J362)</f>
        <v>30.033470000000001</v>
      </c>
      <c r="K358" s="15">
        <v>89487.39</v>
      </c>
      <c r="L358" s="16">
        <v>47</v>
      </c>
    </row>
    <row r="359" spans="1:12" ht="18.2" customHeight="1" x14ac:dyDescent="0.25">
      <c r="A359" s="18"/>
      <c r="B359" s="19"/>
      <c r="C359" s="19"/>
      <c r="D359" s="19"/>
      <c r="E359" s="19"/>
      <c r="F359" s="16"/>
      <c r="G359" s="17"/>
      <c r="H359" s="17"/>
      <c r="I359" s="17"/>
      <c r="J359" s="17"/>
      <c r="K359" s="15"/>
      <c r="L359" s="16"/>
    </row>
    <row r="360" spans="1:12" ht="18.2" customHeight="1" x14ac:dyDescent="0.25">
      <c r="A360" s="18"/>
      <c r="B360" s="19"/>
      <c r="C360" s="19"/>
      <c r="D360" s="19"/>
      <c r="E360" s="19"/>
      <c r="F360" s="16"/>
      <c r="G360" s="17"/>
      <c r="H360" s="17"/>
      <c r="I360" s="17"/>
      <c r="J360" s="17"/>
      <c r="K360" s="15"/>
      <c r="L360" s="16"/>
    </row>
    <row r="361" spans="1:12" ht="18.2" customHeight="1" x14ac:dyDescent="0.25">
      <c r="A361" s="18"/>
      <c r="B361" s="19"/>
      <c r="C361" s="19"/>
      <c r="D361" s="19"/>
      <c r="E361" s="19"/>
      <c r="F361" s="6" t="s">
        <v>19</v>
      </c>
      <c r="G361" s="10">
        <f>SUM(H361:J361)</f>
        <v>0</v>
      </c>
      <c r="H361" s="10">
        <v>0</v>
      </c>
      <c r="I361" s="10">
        <v>0</v>
      </c>
      <c r="J361" s="10">
        <v>0</v>
      </c>
      <c r="K361" s="15"/>
      <c r="L361" s="16"/>
    </row>
    <row r="362" spans="1:12" ht="18.2" customHeight="1" x14ac:dyDescent="0.25">
      <c r="A362" s="18"/>
      <c r="B362" s="19"/>
      <c r="C362" s="19"/>
      <c r="D362" s="19"/>
      <c r="E362" s="19"/>
      <c r="F362" s="6" t="s">
        <v>20</v>
      </c>
      <c r="G362" s="10">
        <f>SUM(H362:J362)</f>
        <v>2130.0334699999999</v>
      </c>
      <c r="H362" s="10">
        <v>2058.21</v>
      </c>
      <c r="I362" s="10">
        <v>41.79</v>
      </c>
      <c r="J362" s="10">
        <v>30.033470000000001</v>
      </c>
      <c r="K362" s="15"/>
      <c r="L362" s="16"/>
    </row>
    <row r="363" spans="1:12" ht="18.2" customHeight="1" x14ac:dyDescent="0.25">
      <c r="A363" s="18">
        <v>4</v>
      </c>
      <c r="B363" s="19" t="s">
        <v>99</v>
      </c>
      <c r="C363" s="19" t="s">
        <v>103</v>
      </c>
      <c r="D363" s="19" t="s">
        <v>24</v>
      </c>
      <c r="E363" s="19" t="s">
        <v>25</v>
      </c>
      <c r="F363" s="16" t="s">
        <v>18</v>
      </c>
      <c r="G363" s="17">
        <f>SUM(G366:G367)</f>
        <v>2207.4905900000003</v>
      </c>
      <c r="H363" s="17">
        <f>SUM(H366:H367)</f>
        <v>2133.0010000000002</v>
      </c>
      <c r="I363" s="17">
        <f>SUM(I366:I367)</f>
        <v>43.311990000000002</v>
      </c>
      <c r="J363" s="17">
        <f>SUM(J366:J367)</f>
        <v>31.177600000000002</v>
      </c>
      <c r="K363" s="15">
        <v>125683.41</v>
      </c>
      <c r="L363" s="16">
        <v>68</v>
      </c>
    </row>
    <row r="364" spans="1:12" ht="18.2" customHeight="1" x14ac:dyDescent="0.25">
      <c r="A364" s="18"/>
      <c r="B364" s="19"/>
      <c r="C364" s="19"/>
      <c r="D364" s="19"/>
      <c r="E364" s="19"/>
      <c r="F364" s="16"/>
      <c r="G364" s="17"/>
      <c r="H364" s="17"/>
      <c r="I364" s="17"/>
      <c r="J364" s="17"/>
      <c r="K364" s="15"/>
      <c r="L364" s="16"/>
    </row>
    <row r="365" spans="1:12" ht="18.2" customHeight="1" x14ac:dyDescent="0.25">
      <c r="A365" s="18"/>
      <c r="B365" s="19"/>
      <c r="C365" s="19"/>
      <c r="D365" s="19"/>
      <c r="E365" s="19"/>
      <c r="F365" s="16"/>
      <c r="G365" s="17"/>
      <c r="H365" s="17"/>
      <c r="I365" s="17"/>
      <c r="J365" s="17"/>
      <c r="K365" s="15"/>
      <c r="L365" s="16"/>
    </row>
    <row r="366" spans="1:12" ht="18.2" customHeight="1" x14ac:dyDescent="0.25">
      <c r="A366" s="18"/>
      <c r="B366" s="19"/>
      <c r="C366" s="19"/>
      <c r="D366" s="19"/>
      <c r="E366" s="19"/>
      <c r="F366" s="6" t="s">
        <v>19</v>
      </c>
      <c r="G366" s="10">
        <f>SUM(H366:J366)</f>
        <v>0</v>
      </c>
      <c r="H366" s="10">
        <v>0</v>
      </c>
      <c r="I366" s="10">
        <v>0</v>
      </c>
      <c r="J366" s="10">
        <v>0</v>
      </c>
      <c r="K366" s="15"/>
      <c r="L366" s="16"/>
    </row>
    <row r="367" spans="1:12" ht="18.2" customHeight="1" x14ac:dyDescent="0.25">
      <c r="A367" s="18"/>
      <c r="B367" s="19"/>
      <c r="C367" s="19"/>
      <c r="D367" s="19"/>
      <c r="E367" s="19"/>
      <c r="F367" s="6" t="s">
        <v>20</v>
      </c>
      <c r="G367" s="10">
        <f>SUM(H367:J367)</f>
        <v>2207.4905900000003</v>
      </c>
      <c r="H367" s="10">
        <v>2133.0010000000002</v>
      </c>
      <c r="I367" s="10">
        <v>43.311990000000002</v>
      </c>
      <c r="J367" s="10">
        <v>31.177600000000002</v>
      </c>
      <c r="K367" s="15"/>
      <c r="L367" s="16"/>
    </row>
    <row r="368" spans="1:12" ht="18.2" customHeight="1" x14ac:dyDescent="0.25">
      <c r="A368" s="18">
        <v>5</v>
      </c>
      <c r="B368" s="19" t="s">
        <v>99</v>
      </c>
      <c r="C368" s="19" t="s">
        <v>104</v>
      </c>
      <c r="D368" s="19" t="s">
        <v>24</v>
      </c>
      <c r="E368" s="19" t="s">
        <v>25</v>
      </c>
      <c r="F368" s="16" t="s">
        <v>18</v>
      </c>
      <c r="G368" s="17">
        <f>SUM(G371:G372)</f>
        <v>2508.8123299999997</v>
      </c>
      <c r="H368" s="17">
        <f>SUM(H371:H372)</f>
        <v>2424.21666</v>
      </c>
      <c r="I368" s="17">
        <f>SUM(I371:I372)</f>
        <v>49.221420000000002</v>
      </c>
      <c r="J368" s="17">
        <f>SUM(J371:J372)</f>
        <v>35.374250000000004</v>
      </c>
      <c r="K368" s="15">
        <v>110191.67</v>
      </c>
      <c r="L368" s="16">
        <v>59</v>
      </c>
    </row>
    <row r="369" spans="1:12" ht="18.2" customHeight="1" x14ac:dyDescent="0.25">
      <c r="A369" s="18"/>
      <c r="B369" s="19"/>
      <c r="C369" s="19"/>
      <c r="D369" s="19"/>
      <c r="E369" s="19"/>
      <c r="F369" s="16"/>
      <c r="G369" s="17"/>
      <c r="H369" s="17"/>
      <c r="I369" s="17"/>
      <c r="J369" s="17"/>
      <c r="K369" s="15"/>
      <c r="L369" s="16"/>
    </row>
    <row r="370" spans="1:12" ht="18.2" customHeight="1" x14ac:dyDescent="0.25">
      <c r="A370" s="18"/>
      <c r="B370" s="19"/>
      <c r="C370" s="19"/>
      <c r="D370" s="19"/>
      <c r="E370" s="19"/>
      <c r="F370" s="16"/>
      <c r="G370" s="17"/>
      <c r="H370" s="17"/>
      <c r="I370" s="17"/>
      <c r="J370" s="17"/>
      <c r="K370" s="15"/>
      <c r="L370" s="16"/>
    </row>
    <row r="371" spans="1:12" ht="18.2" customHeight="1" x14ac:dyDescent="0.25">
      <c r="A371" s="18"/>
      <c r="B371" s="19"/>
      <c r="C371" s="19"/>
      <c r="D371" s="19"/>
      <c r="E371" s="19"/>
      <c r="F371" s="6" t="s">
        <v>19</v>
      </c>
      <c r="G371" s="10">
        <f>SUM(H371:J371)</f>
        <v>0</v>
      </c>
      <c r="H371" s="10">
        <v>0</v>
      </c>
      <c r="I371" s="10">
        <v>0</v>
      </c>
      <c r="J371" s="10">
        <v>0</v>
      </c>
      <c r="K371" s="15"/>
      <c r="L371" s="16"/>
    </row>
    <row r="372" spans="1:12" ht="18.2" customHeight="1" x14ac:dyDescent="0.25">
      <c r="A372" s="18"/>
      <c r="B372" s="19"/>
      <c r="C372" s="19"/>
      <c r="D372" s="19"/>
      <c r="E372" s="19"/>
      <c r="F372" s="6" t="s">
        <v>20</v>
      </c>
      <c r="G372" s="10">
        <f>SUM(H372:J372)</f>
        <v>2508.8123299999997</v>
      </c>
      <c r="H372" s="10">
        <v>2424.21666</v>
      </c>
      <c r="I372" s="10">
        <v>49.221420000000002</v>
      </c>
      <c r="J372" s="10">
        <v>35.374250000000004</v>
      </c>
      <c r="K372" s="15"/>
      <c r="L372" s="16"/>
    </row>
    <row r="373" spans="1:12" ht="18.2" customHeight="1" x14ac:dyDescent="0.25">
      <c r="A373" s="18">
        <v>6</v>
      </c>
      <c r="B373" s="19" t="s">
        <v>99</v>
      </c>
      <c r="C373" s="19" t="s">
        <v>105</v>
      </c>
      <c r="D373" s="19" t="s">
        <v>24</v>
      </c>
      <c r="E373" s="19" t="s">
        <v>26</v>
      </c>
      <c r="F373" s="16" t="s">
        <v>18</v>
      </c>
      <c r="G373" s="17">
        <f>SUM(G376:G377)</f>
        <v>4746.93174</v>
      </c>
      <c r="H373" s="17">
        <f>SUM(H376:H377)</f>
        <v>4586.8680000000004</v>
      </c>
      <c r="I373" s="17">
        <f>SUM(I376:I377)</f>
        <v>93.132000000000005</v>
      </c>
      <c r="J373" s="17">
        <f>SUM(J376:J377)</f>
        <v>66.931740000000005</v>
      </c>
      <c r="K373" s="15">
        <v>183474.72</v>
      </c>
      <c r="L373" s="16">
        <v>89</v>
      </c>
    </row>
    <row r="374" spans="1:12" ht="18.2" customHeight="1" x14ac:dyDescent="0.25">
      <c r="A374" s="18"/>
      <c r="B374" s="19"/>
      <c r="C374" s="19"/>
      <c r="D374" s="19"/>
      <c r="E374" s="19"/>
      <c r="F374" s="16"/>
      <c r="G374" s="17"/>
      <c r="H374" s="17"/>
      <c r="I374" s="17"/>
      <c r="J374" s="17"/>
      <c r="K374" s="15"/>
      <c r="L374" s="16"/>
    </row>
    <row r="375" spans="1:12" ht="18.2" customHeight="1" x14ac:dyDescent="0.25">
      <c r="A375" s="18"/>
      <c r="B375" s="19"/>
      <c r="C375" s="19"/>
      <c r="D375" s="19"/>
      <c r="E375" s="19"/>
      <c r="F375" s="16"/>
      <c r="G375" s="17"/>
      <c r="H375" s="17"/>
      <c r="I375" s="17"/>
      <c r="J375" s="17"/>
      <c r="K375" s="15"/>
      <c r="L375" s="16"/>
    </row>
    <row r="376" spans="1:12" ht="18.2" customHeight="1" x14ac:dyDescent="0.25">
      <c r="A376" s="18"/>
      <c r="B376" s="19"/>
      <c r="C376" s="19"/>
      <c r="D376" s="19"/>
      <c r="E376" s="19"/>
      <c r="F376" s="6" t="s">
        <v>19</v>
      </c>
      <c r="G376" s="10">
        <f>SUM(H376:J376)</f>
        <v>0</v>
      </c>
      <c r="H376" s="10">
        <v>0</v>
      </c>
      <c r="I376" s="10">
        <v>0</v>
      </c>
      <c r="J376" s="10">
        <v>0</v>
      </c>
      <c r="K376" s="15"/>
      <c r="L376" s="16"/>
    </row>
    <row r="377" spans="1:12" ht="18.2" customHeight="1" x14ac:dyDescent="0.25">
      <c r="A377" s="18"/>
      <c r="B377" s="19"/>
      <c r="C377" s="19"/>
      <c r="D377" s="19"/>
      <c r="E377" s="19"/>
      <c r="F377" s="6" t="s">
        <v>20</v>
      </c>
      <c r="G377" s="10">
        <f>SUM(H377:J377)</f>
        <v>4746.93174</v>
      </c>
      <c r="H377" s="10">
        <v>4586.8680000000004</v>
      </c>
      <c r="I377" s="10">
        <v>93.132000000000005</v>
      </c>
      <c r="J377" s="10">
        <v>66.931740000000005</v>
      </c>
      <c r="K377" s="15"/>
      <c r="L377" s="16"/>
    </row>
    <row r="378" spans="1:12" ht="18.2" customHeight="1" x14ac:dyDescent="0.25">
      <c r="A378" s="18">
        <v>7</v>
      </c>
      <c r="B378" s="19" t="s">
        <v>99</v>
      </c>
      <c r="C378" s="19" t="s">
        <v>106</v>
      </c>
      <c r="D378" s="19" t="s">
        <v>24</v>
      </c>
      <c r="E378" s="19" t="s">
        <v>26</v>
      </c>
      <c r="F378" s="16" t="s">
        <v>18</v>
      </c>
      <c r="G378" s="17">
        <f>SUM(G381:G382)</f>
        <v>3225.4792600000001</v>
      </c>
      <c r="H378" s="17">
        <f>SUM(H381:H382)</f>
        <v>3116.7179999999998</v>
      </c>
      <c r="I378" s="17">
        <f>SUM(I381:I382)</f>
        <v>63.281999999999996</v>
      </c>
      <c r="J378" s="17">
        <f>SUM(J381:J382)</f>
        <v>45.479259999999996</v>
      </c>
      <c r="K378" s="15">
        <v>11895.87</v>
      </c>
      <c r="L378" s="16">
        <v>3</v>
      </c>
    </row>
    <row r="379" spans="1:12" ht="18.2" customHeight="1" x14ac:dyDescent="0.25">
      <c r="A379" s="18"/>
      <c r="B379" s="19"/>
      <c r="C379" s="19"/>
      <c r="D379" s="19"/>
      <c r="E379" s="19"/>
      <c r="F379" s="16"/>
      <c r="G379" s="17"/>
      <c r="H379" s="17"/>
      <c r="I379" s="17"/>
      <c r="J379" s="17"/>
      <c r="K379" s="15"/>
      <c r="L379" s="16"/>
    </row>
    <row r="380" spans="1:12" ht="18.2" customHeight="1" x14ac:dyDescent="0.25">
      <c r="A380" s="18"/>
      <c r="B380" s="19"/>
      <c r="C380" s="19"/>
      <c r="D380" s="19"/>
      <c r="E380" s="19"/>
      <c r="F380" s="16"/>
      <c r="G380" s="17"/>
      <c r="H380" s="17"/>
      <c r="I380" s="17"/>
      <c r="J380" s="17"/>
      <c r="K380" s="15"/>
      <c r="L380" s="16"/>
    </row>
    <row r="381" spans="1:12" ht="18.2" customHeight="1" x14ac:dyDescent="0.25">
      <c r="A381" s="18"/>
      <c r="B381" s="19"/>
      <c r="C381" s="19"/>
      <c r="D381" s="19"/>
      <c r="E381" s="19"/>
      <c r="F381" s="6" t="s">
        <v>19</v>
      </c>
      <c r="G381" s="10">
        <f>SUM(H381:J381)</f>
        <v>0</v>
      </c>
      <c r="H381" s="10">
        <v>0</v>
      </c>
      <c r="I381" s="10">
        <v>0</v>
      </c>
      <c r="J381" s="10">
        <v>0</v>
      </c>
      <c r="K381" s="15"/>
      <c r="L381" s="16"/>
    </row>
    <row r="382" spans="1:12" ht="18.2" customHeight="1" x14ac:dyDescent="0.25">
      <c r="A382" s="18"/>
      <c r="B382" s="19"/>
      <c r="C382" s="19"/>
      <c r="D382" s="19"/>
      <c r="E382" s="19"/>
      <c r="F382" s="6" t="s">
        <v>20</v>
      </c>
      <c r="G382" s="10">
        <f>SUM(H382:J382)</f>
        <v>3225.4792600000001</v>
      </c>
      <c r="H382" s="10">
        <v>3116.7179999999998</v>
      </c>
      <c r="I382" s="10">
        <v>63.281999999999996</v>
      </c>
      <c r="J382" s="10">
        <v>45.479259999999996</v>
      </c>
      <c r="K382" s="15"/>
      <c r="L382" s="16"/>
    </row>
    <row r="383" spans="1:12" ht="18.2" customHeight="1" x14ac:dyDescent="0.25">
      <c r="A383" s="20" t="s">
        <v>107</v>
      </c>
      <c r="B383" s="20"/>
      <c r="C383" s="20"/>
      <c r="D383" s="20"/>
      <c r="E383" s="20"/>
      <c r="F383" s="16" t="s">
        <v>18</v>
      </c>
      <c r="G383" s="17">
        <f>SUM(G386:G387)</f>
        <v>54830.853709999996</v>
      </c>
      <c r="H383" s="17">
        <f>SUM(H388,H393,H398,H403)</f>
        <v>52981.989679999999</v>
      </c>
      <c r="I383" s="17">
        <f>SUM(I388,I393,I398,I403)</f>
        <v>1075.74899</v>
      </c>
      <c r="J383" s="17">
        <f>SUM(J388,J393,J398,J403)</f>
        <v>773.11503999999991</v>
      </c>
      <c r="K383" s="15" t="str">
        <f>IF(H387=0,"-","")</f>
        <v/>
      </c>
      <c r="L383" s="16" t="str">
        <f>IF(H387=0,"-","")</f>
        <v/>
      </c>
    </row>
    <row r="384" spans="1:12" ht="18.2" customHeight="1" x14ac:dyDescent="0.25">
      <c r="A384" s="20"/>
      <c r="B384" s="20"/>
      <c r="C384" s="20"/>
      <c r="D384" s="20"/>
      <c r="E384" s="20"/>
      <c r="F384" s="16"/>
      <c r="G384" s="17"/>
      <c r="H384" s="17"/>
      <c r="I384" s="17"/>
      <c r="J384" s="17"/>
      <c r="K384" s="15"/>
      <c r="L384" s="16"/>
    </row>
    <row r="385" spans="1:12" ht="18.2" customHeight="1" x14ac:dyDescent="0.25">
      <c r="A385" s="20"/>
      <c r="B385" s="20"/>
      <c r="C385" s="20"/>
      <c r="D385" s="20"/>
      <c r="E385" s="20"/>
      <c r="F385" s="16"/>
      <c r="G385" s="17"/>
      <c r="H385" s="17"/>
      <c r="I385" s="17"/>
      <c r="J385" s="17"/>
      <c r="K385" s="15"/>
      <c r="L385" s="16"/>
    </row>
    <row r="386" spans="1:12" ht="18.2" customHeight="1" x14ac:dyDescent="0.25">
      <c r="A386" s="20"/>
      <c r="B386" s="20"/>
      <c r="C386" s="20"/>
      <c r="D386" s="20"/>
      <c r="E386" s="20"/>
      <c r="F386" s="6" t="s">
        <v>19</v>
      </c>
      <c r="G386" s="10">
        <f>SUM(H386:J386)</f>
        <v>0</v>
      </c>
      <c r="H386" s="10">
        <f t="shared" ref="H386:J387" si="14">SUM(H391,H396,H401,H406)</f>
        <v>0</v>
      </c>
      <c r="I386" s="10">
        <f t="shared" si="14"/>
        <v>0</v>
      </c>
      <c r="J386" s="10">
        <f t="shared" si="14"/>
        <v>0</v>
      </c>
      <c r="K386" s="15"/>
      <c r="L386" s="16"/>
    </row>
    <row r="387" spans="1:12" ht="18.2" customHeight="1" x14ac:dyDescent="0.25">
      <c r="A387" s="20"/>
      <c r="B387" s="20"/>
      <c r="C387" s="20"/>
      <c r="D387" s="20"/>
      <c r="E387" s="20"/>
      <c r="F387" s="6" t="s">
        <v>20</v>
      </c>
      <c r="G387" s="10">
        <f>SUM(H387:J387)</f>
        <v>54830.853709999996</v>
      </c>
      <c r="H387" s="10">
        <f t="shared" si="14"/>
        <v>52981.989679999999</v>
      </c>
      <c r="I387" s="10">
        <f t="shared" si="14"/>
        <v>1075.74899</v>
      </c>
      <c r="J387" s="10">
        <f t="shared" si="14"/>
        <v>773.11503999999991</v>
      </c>
      <c r="K387" s="15"/>
      <c r="L387" s="16"/>
    </row>
    <row r="388" spans="1:12" ht="18.2" customHeight="1" x14ac:dyDescent="0.25">
      <c r="A388" s="18">
        <v>1</v>
      </c>
      <c r="B388" s="19" t="s">
        <v>108</v>
      </c>
      <c r="C388" s="19" t="s">
        <v>109</v>
      </c>
      <c r="D388" s="19" t="s">
        <v>24</v>
      </c>
      <c r="E388" s="19" t="s">
        <v>25</v>
      </c>
      <c r="F388" s="16" t="s">
        <v>18</v>
      </c>
      <c r="G388" s="17">
        <f>SUM(G391:G392)</f>
        <v>25613.678109999997</v>
      </c>
      <c r="H388" s="17">
        <f>SUM(H391:H392)</f>
        <v>24750</v>
      </c>
      <c r="I388" s="17">
        <f>SUM(I391:I392)</f>
        <v>502.52525000000003</v>
      </c>
      <c r="J388" s="17">
        <f>SUM(J391:J392)</f>
        <v>361.15285999999998</v>
      </c>
      <c r="K388" s="15">
        <v>853448.28</v>
      </c>
      <c r="L388" s="16">
        <v>169</v>
      </c>
    </row>
    <row r="389" spans="1:12" ht="18.2" customHeight="1" x14ac:dyDescent="0.25">
      <c r="A389" s="18"/>
      <c r="B389" s="19"/>
      <c r="C389" s="19"/>
      <c r="D389" s="19"/>
      <c r="E389" s="19"/>
      <c r="F389" s="16"/>
      <c r="G389" s="17"/>
      <c r="H389" s="17"/>
      <c r="I389" s="17"/>
      <c r="J389" s="17"/>
      <c r="K389" s="15"/>
      <c r="L389" s="16"/>
    </row>
    <row r="390" spans="1:12" ht="18.2" customHeight="1" x14ac:dyDescent="0.25">
      <c r="A390" s="18"/>
      <c r="B390" s="19"/>
      <c r="C390" s="19"/>
      <c r="D390" s="19"/>
      <c r="E390" s="19"/>
      <c r="F390" s="16"/>
      <c r="G390" s="17"/>
      <c r="H390" s="17"/>
      <c r="I390" s="17"/>
      <c r="J390" s="17"/>
      <c r="K390" s="15"/>
      <c r="L390" s="16"/>
    </row>
    <row r="391" spans="1:12" ht="18.2" customHeight="1" x14ac:dyDescent="0.25">
      <c r="A391" s="18"/>
      <c r="B391" s="19"/>
      <c r="C391" s="19"/>
      <c r="D391" s="19"/>
      <c r="E391" s="19"/>
      <c r="F391" s="6" t="s">
        <v>19</v>
      </c>
      <c r="G391" s="10">
        <f>SUM(H391:J391)</f>
        <v>0</v>
      </c>
      <c r="H391" s="10">
        <v>0</v>
      </c>
      <c r="I391" s="10">
        <v>0</v>
      </c>
      <c r="J391" s="10">
        <v>0</v>
      </c>
      <c r="K391" s="15"/>
      <c r="L391" s="16"/>
    </row>
    <row r="392" spans="1:12" ht="18.2" customHeight="1" x14ac:dyDescent="0.25">
      <c r="A392" s="18"/>
      <c r="B392" s="19"/>
      <c r="C392" s="19"/>
      <c r="D392" s="19"/>
      <c r="E392" s="19"/>
      <c r="F392" s="6" t="s">
        <v>20</v>
      </c>
      <c r="G392" s="10">
        <f>SUM(H392:J392)</f>
        <v>25613.678109999997</v>
      </c>
      <c r="H392" s="10">
        <v>24750</v>
      </c>
      <c r="I392" s="10">
        <v>502.52525000000003</v>
      </c>
      <c r="J392" s="10">
        <v>361.15285999999998</v>
      </c>
      <c r="K392" s="15"/>
      <c r="L392" s="16"/>
    </row>
    <row r="393" spans="1:12" ht="18.2" customHeight="1" x14ac:dyDescent="0.25">
      <c r="A393" s="18">
        <v>2</v>
      </c>
      <c r="B393" s="19" t="s">
        <v>108</v>
      </c>
      <c r="C393" s="19" t="s">
        <v>110</v>
      </c>
      <c r="D393" s="19" t="s">
        <v>24</v>
      </c>
      <c r="E393" s="19" t="s">
        <v>26</v>
      </c>
      <c r="F393" s="16" t="s">
        <v>18</v>
      </c>
      <c r="G393" s="17">
        <f>SUM(G396:G397)</f>
        <v>1777.7545100000002</v>
      </c>
      <c r="H393" s="17">
        <f>SUM(H396:H397)</f>
        <v>1717.8096800000001</v>
      </c>
      <c r="I393" s="17">
        <f>SUM(I396:I397)</f>
        <v>34.878489999999999</v>
      </c>
      <c r="J393" s="17">
        <f>SUM(J396:J397)</f>
        <v>25.06634</v>
      </c>
      <c r="K393" s="15">
        <v>21744.43</v>
      </c>
      <c r="L393" s="16">
        <v>6</v>
      </c>
    </row>
    <row r="394" spans="1:12" ht="18.2" customHeight="1" x14ac:dyDescent="0.25">
      <c r="A394" s="18"/>
      <c r="B394" s="19"/>
      <c r="C394" s="19"/>
      <c r="D394" s="19"/>
      <c r="E394" s="19"/>
      <c r="F394" s="16"/>
      <c r="G394" s="17"/>
      <c r="H394" s="17"/>
      <c r="I394" s="17"/>
      <c r="J394" s="17"/>
      <c r="K394" s="15"/>
      <c r="L394" s="16"/>
    </row>
    <row r="395" spans="1:12" ht="18.2" customHeight="1" x14ac:dyDescent="0.25">
      <c r="A395" s="18"/>
      <c r="B395" s="19"/>
      <c r="C395" s="19"/>
      <c r="D395" s="19"/>
      <c r="E395" s="19"/>
      <c r="F395" s="16"/>
      <c r="G395" s="17"/>
      <c r="H395" s="17"/>
      <c r="I395" s="17"/>
      <c r="J395" s="17"/>
      <c r="K395" s="15"/>
      <c r="L395" s="16"/>
    </row>
    <row r="396" spans="1:12" ht="18.2" customHeight="1" x14ac:dyDescent="0.25">
      <c r="A396" s="18"/>
      <c r="B396" s="19"/>
      <c r="C396" s="19"/>
      <c r="D396" s="19"/>
      <c r="E396" s="19"/>
      <c r="F396" s="6" t="s">
        <v>19</v>
      </c>
      <c r="G396" s="10">
        <f>SUM(H396:J396)</f>
        <v>0</v>
      </c>
      <c r="H396" s="10">
        <v>0</v>
      </c>
      <c r="I396" s="10">
        <v>0</v>
      </c>
      <c r="J396" s="10">
        <v>0</v>
      </c>
      <c r="K396" s="15"/>
      <c r="L396" s="16"/>
    </row>
    <row r="397" spans="1:12" ht="18.2" customHeight="1" x14ac:dyDescent="0.25">
      <c r="A397" s="18"/>
      <c r="B397" s="19"/>
      <c r="C397" s="19"/>
      <c r="D397" s="19"/>
      <c r="E397" s="19"/>
      <c r="F397" s="6" t="s">
        <v>20</v>
      </c>
      <c r="G397" s="10">
        <f>SUM(H397:J397)</f>
        <v>1777.7545100000002</v>
      </c>
      <c r="H397" s="10">
        <v>1717.8096800000001</v>
      </c>
      <c r="I397" s="10">
        <v>34.878489999999999</v>
      </c>
      <c r="J397" s="10">
        <v>25.06634</v>
      </c>
      <c r="K397" s="15"/>
      <c r="L397" s="16"/>
    </row>
    <row r="398" spans="1:12" ht="18.2" customHeight="1" x14ac:dyDescent="0.25">
      <c r="A398" s="18">
        <v>3</v>
      </c>
      <c r="B398" s="19" t="s">
        <v>108</v>
      </c>
      <c r="C398" s="19" t="s">
        <v>111</v>
      </c>
      <c r="D398" s="19" t="s">
        <v>24</v>
      </c>
      <c r="E398" s="19" t="s">
        <v>26</v>
      </c>
      <c r="F398" s="16" t="s">
        <v>18</v>
      </c>
      <c r="G398" s="17">
        <f>SUM(G401:G402)</f>
        <v>1825.74298</v>
      </c>
      <c r="H398" s="17">
        <f>SUM(H401:H402)</f>
        <v>1764.18</v>
      </c>
      <c r="I398" s="17">
        <f>SUM(I401:I402)</f>
        <v>35.82</v>
      </c>
      <c r="J398" s="17">
        <f>SUM(J401:J402)</f>
        <v>25.742979999999999</v>
      </c>
      <c r="K398" s="15">
        <v>73507.5</v>
      </c>
      <c r="L398" s="16">
        <v>34</v>
      </c>
    </row>
    <row r="399" spans="1:12" ht="18.2" customHeight="1" x14ac:dyDescent="0.25">
      <c r="A399" s="18"/>
      <c r="B399" s="19"/>
      <c r="C399" s="19"/>
      <c r="D399" s="19"/>
      <c r="E399" s="19"/>
      <c r="F399" s="16"/>
      <c r="G399" s="17"/>
      <c r="H399" s="17"/>
      <c r="I399" s="17"/>
      <c r="J399" s="17"/>
      <c r="K399" s="15"/>
      <c r="L399" s="16"/>
    </row>
    <row r="400" spans="1:12" ht="18.2" customHeight="1" x14ac:dyDescent="0.25">
      <c r="A400" s="18"/>
      <c r="B400" s="19"/>
      <c r="C400" s="19"/>
      <c r="D400" s="19"/>
      <c r="E400" s="19"/>
      <c r="F400" s="16"/>
      <c r="G400" s="17"/>
      <c r="H400" s="17"/>
      <c r="I400" s="17"/>
      <c r="J400" s="17"/>
      <c r="K400" s="15"/>
      <c r="L400" s="16"/>
    </row>
    <row r="401" spans="1:12" ht="18.2" customHeight="1" x14ac:dyDescent="0.25">
      <c r="A401" s="18"/>
      <c r="B401" s="19"/>
      <c r="C401" s="19"/>
      <c r="D401" s="19"/>
      <c r="E401" s="19"/>
      <c r="F401" s="6" t="s">
        <v>19</v>
      </c>
      <c r="G401" s="10">
        <f>SUM(H401:J401)</f>
        <v>0</v>
      </c>
      <c r="H401" s="10">
        <v>0</v>
      </c>
      <c r="I401" s="10">
        <v>0</v>
      </c>
      <c r="J401" s="10">
        <v>0</v>
      </c>
      <c r="K401" s="15"/>
      <c r="L401" s="16"/>
    </row>
    <row r="402" spans="1:12" ht="18.2" customHeight="1" x14ac:dyDescent="0.25">
      <c r="A402" s="18"/>
      <c r="B402" s="19"/>
      <c r="C402" s="19"/>
      <c r="D402" s="19"/>
      <c r="E402" s="19"/>
      <c r="F402" s="6" t="s">
        <v>20</v>
      </c>
      <c r="G402" s="10">
        <f>SUM(H402:J402)</f>
        <v>1825.74298</v>
      </c>
      <c r="H402" s="10">
        <v>1764.18</v>
      </c>
      <c r="I402" s="10">
        <v>35.82</v>
      </c>
      <c r="J402" s="10">
        <v>25.742979999999999</v>
      </c>
      <c r="K402" s="15"/>
      <c r="L402" s="16"/>
    </row>
    <row r="403" spans="1:12" ht="18.2" customHeight="1" x14ac:dyDescent="0.25">
      <c r="A403" s="18">
        <v>4</v>
      </c>
      <c r="B403" s="19" t="s">
        <v>108</v>
      </c>
      <c r="C403" s="19" t="s">
        <v>112</v>
      </c>
      <c r="D403" s="19" t="s">
        <v>24</v>
      </c>
      <c r="E403" s="19" t="s">
        <v>26</v>
      </c>
      <c r="F403" s="16" t="s">
        <v>18</v>
      </c>
      <c r="G403" s="17">
        <f>SUM(G406:G407)</f>
        <v>25613.678109999997</v>
      </c>
      <c r="H403" s="17">
        <f>SUM(H406:H407)</f>
        <v>24750</v>
      </c>
      <c r="I403" s="17">
        <f>SUM(I406:I407)</f>
        <v>502.52525000000003</v>
      </c>
      <c r="J403" s="17">
        <f>SUM(J406:J407)</f>
        <v>361.15285999999998</v>
      </c>
      <c r="K403" s="15">
        <v>853448.28</v>
      </c>
      <c r="L403" s="16">
        <v>170</v>
      </c>
    </row>
    <row r="404" spans="1:12" ht="18.2" customHeight="1" x14ac:dyDescent="0.25">
      <c r="A404" s="18"/>
      <c r="B404" s="19"/>
      <c r="C404" s="19"/>
      <c r="D404" s="19"/>
      <c r="E404" s="19"/>
      <c r="F404" s="16"/>
      <c r="G404" s="17"/>
      <c r="H404" s="17"/>
      <c r="I404" s="17"/>
      <c r="J404" s="17"/>
      <c r="K404" s="15"/>
      <c r="L404" s="16"/>
    </row>
    <row r="405" spans="1:12" ht="18.2" customHeight="1" x14ac:dyDescent="0.25">
      <c r="A405" s="18"/>
      <c r="B405" s="19"/>
      <c r="C405" s="19"/>
      <c r="D405" s="19"/>
      <c r="E405" s="19"/>
      <c r="F405" s="16"/>
      <c r="G405" s="17"/>
      <c r="H405" s="17"/>
      <c r="I405" s="17"/>
      <c r="J405" s="17"/>
      <c r="K405" s="15"/>
      <c r="L405" s="16"/>
    </row>
    <row r="406" spans="1:12" ht="18.2" customHeight="1" x14ac:dyDescent="0.25">
      <c r="A406" s="18"/>
      <c r="B406" s="19"/>
      <c r="C406" s="19"/>
      <c r="D406" s="19"/>
      <c r="E406" s="19"/>
      <c r="F406" s="6" t="s">
        <v>19</v>
      </c>
      <c r="G406" s="10">
        <f>SUM(H406:J406)</f>
        <v>0</v>
      </c>
      <c r="H406" s="10">
        <v>0</v>
      </c>
      <c r="I406" s="10">
        <v>0</v>
      </c>
      <c r="J406" s="10">
        <v>0</v>
      </c>
      <c r="K406" s="15"/>
      <c r="L406" s="16"/>
    </row>
    <row r="407" spans="1:12" ht="18.2" customHeight="1" x14ac:dyDescent="0.25">
      <c r="A407" s="18"/>
      <c r="B407" s="19"/>
      <c r="C407" s="19"/>
      <c r="D407" s="19"/>
      <c r="E407" s="19"/>
      <c r="F407" s="6" t="s">
        <v>20</v>
      </c>
      <c r="G407" s="10">
        <f>SUM(H407:J407)</f>
        <v>25613.678109999997</v>
      </c>
      <c r="H407" s="10">
        <v>24750</v>
      </c>
      <c r="I407" s="10">
        <v>502.52525000000003</v>
      </c>
      <c r="J407" s="10">
        <v>361.15285999999998</v>
      </c>
      <c r="K407" s="15"/>
      <c r="L407" s="16"/>
    </row>
    <row r="408" spans="1:12" ht="18.2" customHeight="1" x14ac:dyDescent="0.25">
      <c r="A408" s="20" t="s">
        <v>113</v>
      </c>
      <c r="B408" s="20"/>
      <c r="C408" s="20"/>
      <c r="D408" s="20"/>
      <c r="E408" s="20"/>
      <c r="F408" s="16" t="s">
        <v>18</v>
      </c>
      <c r="G408" s="17">
        <f>SUM(G411:G412)</f>
        <v>52845.116139999991</v>
      </c>
      <c r="H408" s="17">
        <f>SUM(H413,H418,H423,H428,H433,H438,H443,H448,H453,H458,H463,H468,H473)</f>
        <v>51063.209999999992</v>
      </c>
      <c r="I408" s="17">
        <f>SUM(I413,I418,I423,I428,I433,I438,I443,I448,I453,I458,I463,I468,I473)</f>
        <v>1036.79</v>
      </c>
      <c r="J408" s="17">
        <f>SUM(J413,J418,J423,J428,J433,J438,J443,J448,J453,J458,J463,J468,J473)</f>
        <v>745.11613999999997</v>
      </c>
      <c r="K408" s="15" t="str">
        <f>IF(H412=0,"-","")</f>
        <v/>
      </c>
      <c r="L408" s="16" t="str">
        <f>IF(H412=0,"-","")</f>
        <v/>
      </c>
    </row>
    <row r="409" spans="1:12" ht="18.2" customHeight="1" x14ac:dyDescent="0.25">
      <c r="A409" s="20"/>
      <c r="B409" s="20"/>
      <c r="C409" s="20"/>
      <c r="D409" s="20"/>
      <c r="E409" s="20"/>
      <c r="F409" s="16"/>
      <c r="G409" s="17"/>
      <c r="H409" s="17"/>
      <c r="I409" s="17"/>
      <c r="J409" s="17"/>
      <c r="K409" s="15"/>
      <c r="L409" s="16"/>
    </row>
    <row r="410" spans="1:12" ht="18.2" customHeight="1" x14ac:dyDescent="0.25">
      <c r="A410" s="20"/>
      <c r="B410" s="20"/>
      <c r="C410" s="20"/>
      <c r="D410" s="20"/>
      <c r="E410" s="20"/>
      <c r="F410" s="16"/>
      <c r="G410" s="17"/>
      <c r="H410" s="17"/>
      <c r="I410" s="17"/>
      <c r="J410" s="17"/>
      <c r="K410" s="15"/>
      <c r="L410" s="16"/>
    </row>
    <row r="411" spans="1:12" ht="18.2" customHeight="1" x14ac:dyDescent="0.25">
      <c r="A411" s="20"/>
      <c r="B411" s="20"/>
      <c r="C411" s="20"/>
      <c r="D411" s="20"/>
      <c r="E411" s="20"/>
      <c r="F411" s="6" t="s">
        <v>19</v>
      </c>
      <c r="G411" s="10">
        <f>SUM(H411:J411)</f>
        <v>0</v>
      </c>
      <c r="H411" s="10">
        <f t="shared" ref="H411:J412" si="15">SUM(H416,H421,H426,H431,H436,H441,H446,H451,H456,H461,H466,H471,H476)</f>
        <v>0</v>
      </c>
      <c r="I411" s="10">
        <f t="shared" si="15"/>
        <v>0</v>
      </c>
      <c r="J411" s="10">
        <f t="shared" si="15"/>
        <v>0</v>
      </c>
      <c r="K411" s="15"/>
      <c r="L411" s="16"/>
    </row>
    <row r="412" spans="1:12" ht="18.2" customHeight="1" x14ac:dyDescent="0.25">
      <c r="A412" s="20"/>
      <c r="B412" s="20"/>
      <c r="C412" s="20"/>
      <c r="D412" s="20"/>
      <c r="E412" s="20"/>
      <c r="F412" s="6" t="s">
        <v>20</v>
      </c>
      <c r="G412" s="10">
        <f>SUM(H412:J412)</f>
        <v>52845.116139999991</v>
      </c>
      <c r="H412" s="10">
        <f t="shared" si="15"/>
        <v>51063.209999999992</v>
      </c>
      <c r="I412" s="10">
        <f t="shared" si="15"/>
        <v>1036.79</v>
      </c>
      <c r="J412" s="10">
        <f t="shared" si="15"/>
        <v>745.11613999999997</v>
      </c>
      <c r="K412" s="15"/>
      <c r="L412" s="16"/>
    </row>
    <row r="413" spans="1:12" ht="18.2" customHeight="1" x14ac:dyDescent="0.25">
      <c r="A413" s="18">
        <v>1</v>
      </c>
      <c r="B413" s="19" t="s">
        <v>114</v>
      </c>
      <c r="C413" s="19" t="s">
        <v>115</v>
      </c>
      <c r="D413" s="19" t="s">
        <v>24</v>
      </c>
      <c r="E413" s="19" t="s">
        <v>25</v>
      </c>
      <c r="F413" s="16" t="s">
        <v>18</v>
      </c>
      <c r="G413" s="17">
        <f>SUM(G416:G417)</f>
        <v>3854.3462800000002</v>
      </c>
      <c r="H413" s="17">
        <f>SUM(H416:H417)</f>
        <v>3724.38</v>
      </c>
      <c r="I413" s="17">
        <f>SUM(I416:I417)</f>
        <v>75.62</v>
      </c>
      <c r="J413" s="17">
        <f>SUM(J416:J417)</f>
        <v>54.34628</v>
      </c>
      <c r="K413" s="15">
        <v>310365</v>
      </c>
      <c r="L413" s="16">
        <v>122</v>
      </c>
    </row>
    <row r="414" spans="1:12" ht="18.2" customHeight="1" x14ac:dyDescent="0.25">
      <c r="A414" s="18"/>
      <c r="B414" s="19"/>
      <c r="C414" s="19"/>
      <c r="D414" s="19"/>
      <c r="E414" s="19"/>
      <c r="F414" s="16"/>
      <c r="G414" s="17"/>
      <c r="H414" s="17"/>
      <c r="I414" s="17"/>
      <c r="J414" s="17"/>
      <c r="K414" s="15"/>
      <c r="L414" s="16"/>
    </row>
    <row r="415" spans="1:12" ht="18.2" customHeight="1" x14ac:dyDescent="0.25">
      <c r="A415" s="18"/>
      <c r="B415" s="19"/>
      <c r="C415" s="19"/>
      <c r="D415" s="19"/>
      <c r="E415" s="19"/>
      <c r="F415" s="16"/>
      <c r="G415" s="17"/>
      <c r="H415" s="17"/>
      <c r="I415" s="17"/>
      <c r="J415" s="17"/>
      <c r="K415" s="15"/>
      <c r="L415" s="16"/>
    </row>
    <row r="416" spans="1:12" ht="18.2" customHeight="1" x14ac:dyDescent="0.25">
      <c r="A416" s="18"/>
      <c r="B416" s="19"/>
      <c r="C416" s="19"/>
      <c r="D416" s="19"/>
      <c r="E416" s="19"/>
      <c r="F416" s="6" t="s">
        <v>19</v>
      </c>
      <c r="G416" s="10">
        <f>SUM(H416:J416)</f>
        <v>0</v>
      </c>
      <c r="H416" s="10">
        <v>0</v>
      </c>
      <c r="I416" s="10">
        <v>0</v>
      </c>
      <c r="J416" s="10">
        <v>0</v>
      </c>
      <c r="K416" s="15"/>
      <c r="L416" s="16"/>
    </row>
    <row r="417" spans="1:12" ht="18.2" customHeight="1" x14ac:dyDescent="0.25">
      <c r="A417" s="18"/>
      <c r="B417" s="19"/>
      <c r="C417" s="19"/>
      <c r="D417" s="19"/>
      <c r="E417" s="19"/>
      <c r="F417" s="6" t="s">
        <v>20</v>
      </c>
      <c r="G417" s="10">
        <f>SUM(H417:J417)</f>
        <v>3854.3462800000002</v>
      </c>
      <c r="H417" s="10">
        <v>3724.38</v>
      </c>
      <c r="I417" s="10">
        <v>75.62</v>
      </c>
      <c r="J417" s="10">
        <v>54.34628</v>
      </c>
      <c r="K417" s="15"/>
      <c r="L417" s="16"/>
    </row>
    <row r="418" spans="1:12" ht="18.2" customHeight="1" x14ac:dyDescent="0.25">
      <c r="A418" s="18">
        <v>2</v>
      </c>
      <c r="B418" s="19" t="s">
        <v>114</v>
      </c>
      <c r="C418" s="19" t="s">
        <v>116</v>
      </c>
      <c r="D418" s="19" t="s">
        <v>24</v>
      </c>
      <c r="E418" s="19" t="s">
        <v>25</v>
      </c>
      <c r="F418" s="16" t="s">
        <v>18</v>
      </c>
      <c r="G418" s="17">
        <f>SUM(G421:G422)</f>
        <v>3195.0502099999999</v>
      </c>
      <c r="H418" s="17">
        <f>SUM(H421:H422)</f>
        <v>3087.3150000000001</v>
      </c>
      <c r="I418" s="17">
        <f>SUM(I421:I422)</f>
        <v>62.685000000000002</v>
      </c>
      <c r="J418" s="17">
        <f>SUM(J421:J422)</f>
        <v>45.05021</v>
      </c>
      <c r="K418" s="15">
        <v>3087315</v>
      </c>
      <c r="L418" s="16">
        <v>188</v>
      </c>
    </row>
    <row r="419" spans="1:12" ht="18.2" customHeight="1" x14ac:dyDescent="0.25">
      <c r="A419" s="18"/>
      <c r="B419" s="19"/>
      <c r="C419" s="19"/>
      <c r="D419" s="19"/>
      <c r="E419" s="19"/>
      <c r="F419" s="16"/>
      <c r="G419" s="17"/>
      <c r="H419" s="17"/>
      <c r="I419" s="17"/>
      <c r="J419" s="17"/>
      <c r="K419" s="15"/>
      <c r="L419" s="16"/>
    </row>
    <row r="420" spans="1:12" ht="18.2" customHeight="1" x14ac:dyDescent="0.25">
      <c r="A420" s="18"/>
      <c r="B420" s="19"/>
      <c r="C420" s="19"/>
      <c r="D420" s="19"/>
      <c r="E420" s="19"/>
      <c r="F420" s="16"/>
      <c r="G420" s="17"/>
      <c r="H420" s="17"/>
      <c r="I420" s="17"/>
      <c r="J420" s="17"/>
      <c r="K420" s="15"/>
      <c r="L420" s="16"/>
    </row>
    <row r="421" spans="1:12" ht="18.2" customHeight="1" x14ac:dyDescent="0.25">
      <c r="A421" s="18"/>
      <c r="B421" s="19"/>
      <c r="C421" s="19"/>
      <c r="D421" s="19"/>
      <c r="E421" s="19"/>
      <c r="F421" s="6" t="s">
        <v>19</v>
      </c>
      <c r="G421" s="10">
        <f>SUM(H421:J421)</f>
        <v>0</v>
      </c>
      <c r="H421" s="10">
        <v>0</v>
      </c>
      <c r="I421" s="10">
        <v>0</v>
      </c>
      <c r="J421" s="10">
        <v>0</v>
      </c>
      <c r="K421" s="15"/>
      <c r="L421" s="16"/>
    </row>
    <row r="422" spans="1:12" ht="18.2" customHeight="1" x14ac:dyDescent="0.25">
      <c r="A422" s="18"/>
      <c r="B422" s="19"/>
      <c r="C422" s="19"/>
      <c r="D422" s="19"/>
      <c r="E422" s="19"/>
      <c r="F422" s="6" t="s">
        <v>20</v>
      </c>
      <c r="G422" s="10">
        <f>SUM(H422:J422)</f>
        <v>3195.0502099999999</v>
      </c>
      <c r="H422" s="10">
        <v>3087.3150000000001</v>
      </c>
      <c r="I422" s="10">
        <v>62.685000000000002</v>
      </c>
      <c r="J422" s="10">
        <v>45.05021</v>
      </c>
      <c r="K422" s="15"/>
      <c r="L422" s="16"/>
    </row>
    <row r="423" spans="1:12" ht="18.2" customHeight="1" x14ac:dyDescent="0.25">
      <c r="A423" s="18">
        <v>3</v>
      </c>
      <c r="B423" s="19" t="s">
        <v>114</v>
      </c>
      <c r="C423" s="19" t="s">
        <v>117</v>
      </c>
      <c r="D423" s="19" t="s">
        <v>24</v>
      </c>
      <c r="E423" s="19" t="s">
        <v>25</v>
      </c>
      <c r="F423" s="16" t="s">
        <v>18</v>
      </c>
      <c r="G423" s="17">
        <f>SUM(G426:G427)</f>
        <v>5304.7976500000004</v>
      </c>
      <c r="H423" s="17">
        <f>SUM(H426:H427)</f>
        <v>5125.9229999999998</v>
      </c>
      <c r="I423" s="17">
        <f>SUM(I426:I427)</f>
        <v>104.077</v>
      </c>
      <c r="J423" s="17">
        <f>SUM(J426:J427)</f>
        <v>74.797650000000004</v>
      </c>
      <c r="K423" s="15">
        <v>1708641</v>
      </c>
      <c r="L423" s="16">
        <v>185</v>
      </c>
    </row>
    <row r="424" spans="1:12" ht="18.2" customHeight="1" x14ac:dyDescent="0.25">
      <c r="A424" s="18"/>
      <c r="B424" s="19"/>
      <c r="C424" s="19"/>
      <c r="D424" s="19"/>
      <c r="E424" s="19"/>
      <c r="F424" s="16"/>
      <c r="G424" s="17"/>
      <c r="H424" s="17"/>
      <c r="I424" s="17"/>
      <c r="J424" s="17"/>
      <c r="K424" s="15"/>
      <c r="L424" s="16"/>
    </row>
    <row r="425" spans="1:12" ht="18.2" customHeight="1" x14ac:dyDescent="0.25">
      <c r="A425" s="18"/>
      <c r="B425" s="19"/>
      <c r="C425" s="19"/>
      <c r="D425" s="19"/>
      <c r="E425" s="19"/>
      <c r="F425" s="16"/>
      <c r="G425" s="17"/>
      <c r="H425" s="17"/>
      <c r="I425" s="17"/>
      <c r="J425" s="17"/>
      <c r="K425" s="15"/>
      <c r="L425" s="16"/>
    </row>
    <row r="426" spans="1:12" ht="18.2" customHeight="1" x14ac:dyDescent="0.25">
      <c r="A426" s="18"/>
      <c r="B426" s="19"/>
      <c r="C426" s="19"/>
      <c r="D426" s="19"/>
      <c r="E426" s="19"/>
      <c r="F426" s="6" t="s">
        <v>19</v>
      </c>
      <c r="G426" s="10">
        <f>SUM(H426:J426)</f>
        <v>0</v>
      </c>
      <c r="H426" s="10">
        <v>0</v>
      </c>
      <c r="I426" s="10">
        <v>0</v>
      </c>
      <c r="J426" s="10">
        <v>0</v>
      </c>
      <c r="K426" s="15"/>
      <c r="L426" s="16"/>
    </row>
    <row r="427" spans="1:12" ht="18.2" customHeight="1" x14ac:dyDescent="0.25">
      <c r="A427" s="18"/>
      <c r="B427" s="19"/>
      <c r="C427" s="19"/>
      <c r="D427" s="19"/>
      <c r="E427" s="19"/>
      <c r="F427" s="6" t="s">
        <v>20</v>
      </c>
      <c r="G427" s="10">
        <f>SUM(H427:J427)</f>
        <v>5304.7976500000004</v>
      </c>
      <c r="H427" s="10">
        <v>5125.9229999999998</v>
      </c>
      <c r="I427" s="10">
        <v>104.077</v>
      </c>
      <c r="J427" s="10">
        <v>74.797650000000004</v>
      </c>
      <c r="K427" s="15"/>
      <c r="L427" s="16"/>
    </row>
    <row r="428" spans="1:12" ht="18.2" customHeight="1" x14ac:dyDescent="0.25">
      <c r="A428" s="18">
        <v>4</v>
      </c>
      <c r="B428" s="19" t="s">
        <v>114</v>
      </c>
      <c r="C428" s="19" t="s">
        <v>118</v>
      </c>
      <c r="D428" s="19" t="s">
        <v>24</v>
      </c>
      <c r="E428" s="19" t="s">
        <v>25</v>
      </c>
      <c r="F428" s="16" t="s">
        <v>18</v>
      </c>
      <c r="G428" s="17">
        <f>SUM(G431:G432)</f>
        <v>3651.4859500000002</v>
      </c>
      <c r="H428" s="17">
        <f>SUM(H431:H432)</f>
        <v>3528.36</v>
      </c>
      <c r="I428" s="17">
        <f>SUM(I431:I432)</f>
        <v>71.64</v>
      </c>
      <c r="J428" s="17">
        <f>SUM(J431:J432)</f>
        <v>51.485950000000003</v>
      </c>
      <c r="K428" s="15">
        <v>207550.59</v>
      </c>
      <c r="L428" s="16">
        <v>97</v>
      </c>
    </row>
    <row r="429" spans="1:12" ht="18.2" customHeight="1" x14ac:dyDescent="0.25">
      <c r="A429" s="18"/>
      <c r="B429" s="19"/>
      <c r="C429" s="19"/>
      <c r="D429" s="19"/>
      <c r="E429" s="19"/>
      <c r="F429" s="16"/>
      <c r="G429" s="17"/>
      <c r="H429" s="17"/>
      <c r="I429" s="17"/>
      <c r="J429" s="17"/>
      <c r="K429" s="15"/>
      <c r="L429" s="16"/>
    </row>
    <row r="430" spans="1:12" ht="18.2" customHeight="1" x14ac:dyDescent="0.25">
      <c r="A430" s="18"/>
      <c r="B430" s="19"/>
      <c r="C430" s="19"/>
      <c r="D430" s="19"/>
      <c r="E430" s="19"/>
      <c r="F430" s="16"/>
      <c r="G430" s="17"/>
      <c r="H430" s="17"/>
      <c r="I430" s="17"/>
      <c r="J430" s="17"/>
      <c r="K430" s="15"/>
      <c r="L430" s="16"/>
    </row>
    <row r="431" spans="1:12" ht="18.2" customHeight="1" x14ac:dyDescent="0.25">
      <c r="A431" s="18"/>
      <c r="B431" s="19"/>
      <c r="C431" s="19"/>
      <c r="D431" s="19"/>
      <c r="E431" s="19"/>
      <c r="F431" s="6" t="s">
        <v>19</v>
      </c>
      <c r="G431" s="10">
        <f>SUM(H431:J431)</f>
        <v>0</v>
      </c>
      <c r="H431" s="10">
        <v>0</v>
      </c>
      <c r="I431" s="10">
        <v>0</v>
      </c>
      <c r="J431" s="10">
        <v>0</v>
      </c>
      <c r="K431" s="15"/>
      <c r="L431" s="16"/>
    </row>
    <row r="432" spans="1:12" ht="18.2" customHeight="1" x14ac:dyDescent="0.25">
      <c r="A432" s="18"/>
      <c r="B432" s="19"/>
      <c r="C432" s="19"/>
      <c r="D432" s="19"/>
      <c r="E432" s="19"/>
      <c r="F432" s="6" t="s">
        <v>20</v>
      </c>
      <c r="G432" s="10">
        <f>SUM(H432:J432)</f>
        <v>3651.4859500000002</v>
      </c>
      <c r="H432" s="10">
        <v>3528.36</v>
      </c>
      <c r="I432" s="10">
        <v>71.64</v>
      </c>
      <c r="J432" s="10">
        <v>51.485950000000003</v>
      </c>
      <c r="K432" s="15"/>
      <c r="L432" s="16"/>
    </row>
    <row r="433" spans="1:12" ht="18.2" customHeight="1" x14ac:dyDescent="0.25">
      <c r="A433" s="18">
        <v>5</v>
      </c>
      <c r="B433" s="19" t="s">
        <v>114</v>
      </c>
      <c r="C433" s="19" t="s">
        <v>119</v>
      </c>
      <c r="D433" s="19" t="s">
        <v>24</v>
      </c>
      <c r="E433" s="19" t="s">
        <v>25</v>
      </c>
      <c r="F433" s="16" t="s">
        <v>18</v>
      </c>
      <c r="G433" s="17">
        <f>SUM(G436:G437)</f>
        <v>3215.3362400000001</v>
      </c>
      <c r="H433" s="17">
        <f>SUM(H436:H437)</f>
        <v>3106.9169999999999</v>
      </c>
      <c r="I433" s="17">
        <f>SUM(I436:I437)</f>
        <v>63.082999999999998</v>
      </c>
      <c r="J433" s="17">
        <f>SUM(J436:J437)</f>
        <v>45.336239999999997</v>
      </c>
      <c r="K433" s="15">
        <v>443845.29</v>
      </c>
      <c r="L433" s="16">
        <v>143</v>
      </c>
    </row>
    <row r="434" spans="1:12" ht="18.2" customHeight="1" x14ac:dyDescent="0.25">
      <c r="A434" s="18"/>
      <c r="B434" s="19"/>
      <c r="C434" s="19"/>
      <c r="D434" s="19"/>
      <c r="E434" s="19"/>
      <c r="F434" s="16"/>
      <c r="G434" s="17"/>
      <c r="H434" s="17"/>
      <c r="I434" s="17"/>
      <c r="J434" s="17"/>
      <c r="K434" s="15"/>
      <c r="L434" s="16"/>
    </row>
    <row r="435" spans="1:12" ht="18.2" customHeight="1" x14ac:dyDescent="0.25">
      <c r="A435" s="18"/>
      <c r="B435" s="19"/>
      <c r="C435" s="19"/>
      <c r="D435" s="19"/>
      <c r="E435" s="19"/>
      <c r="F435" s="16"/>
      <c r="G435" s="17"/>
      <c r="H435" s="17"/>
      <c r="I435" s="17"/>
      <c r="J435" s="17"/>
      <c r="K435" s="15"/>
      <c r="L435" s="16"/>
    </row>
    <row r="436" spans="1:12" ht="18.2" customHeight="1" x14ac:dyDescent="0.25">
      <c r="A436" s="18"/>
      <c r="B436" s="19"/>
      <c r="C436" s="19"/>
      <c r="D436" s="19"/>
      <c r="E436" s="19"/>
      <c r="F436" s="6" t="s">
        <v>19</v>
      </c>
      <c r="G436" s="10">
        <f>SUM(H436:J436)</f>
        <v>0</v>
      </c>
      <c r="H436" s="10">
        <v>0</v>
      </c>
      <c r="I436" s="10">
        <v>0</v>
      </c>
      <c r="J436" s="10">
        <v>0</v>
      </c>
      <c r="K436" s="15"/>
      <c r="L436" s="16"/>
    </row>
    <row r="437" spans="1:12" ht="18.2" customHeight="1" x14ac:dyDescent="0.25">
      <c r="A437" s="18"/>
      <c r="B437" s="19"/>
      <c r="C437" s="19"/>
      <c r="D437" s="19"/>
      <c r="E437" s="19"/>
      <c r="F437" s="6" t="s">
        <v>20</v>
      </c>
      <c r="G437" s="10">
        <f>SUM(H437:J437)</f>
        <v>3215.3362400000001</v>
      </c>
      <c r="H437" s="10">
        <v>3106.9169999999999</v>
      </c>
      <c r="I437" s="10">
        <v>63.082999999999998</v>
      </c>
      <c r="J437" s="10">
        <v>45.336239999999997</v>
      </c>
      <c r="K437" s="15"/>
      <c r="L437" s="16"/>
    </row>
    <row r="438" spans="1:12" ht="18.2" customHeight="1" x14ac:dyDescent="0.25">
      <c r="A438" s="18">
        <v>6</v>
      </c>
      <c r="B438" s="19" t="s">
        <v>114</v>
      </c>
      <c r="C438" s="19" t="s">
        <v>120</v>
      </c>
      <c r="D438" s="19" t="s">
        <v>24</v>
      </c>
      <c r="E438" s="19" t="s">
        <v>25</v>
      </c>
      <c r="F438" s="16" t="s">
        <v>18</v>
      </c>
      <c r="G438" s="17">
        <f>SUM(G441:G442)</f>
        <v>1724.3128099999999</v>
      </c>
      <c r="H438" s="17">
        <f>SUM(H441:H442)</f>
        <v>1666.17</v>
      </c>
      <c r="I438" s="17">
        <f>SUM(I441:I442)</f>
        <v>33.83</v>
      </c>
      <c r="J438" s="17">
        <f>SUM(J441:J442)</f>
        <v>24.312809999999999</v>
      </c>
      <c r="K438" s="15">
        <v>208271.25</v>
      </c>
      <c r="L438" s="16">
        <v>98</v>
      </c>
    </row>
    <row r="439" spans="1:12" ht="18.2" customHeight="1" x14ac:dyDescent="0.25">
      <c r="A439" s="18"/>
      <c r="B439" s="19"/>
      <c r="C439" s="19"/>
      <c r="D439" s="19"/>
      <c r="E439" s="19"/>
      <c r="F439" s="16"/>
      <c r="G439" s="17"/>
      <c r="H439" s="17"/>
      <c r="I439" s="17"/>
      <c r="J439" s="17"/>
      <c r="K439" s="15"/>
      <c r="L439" s="16"/>
    </row>
    <row r="440" spans="1:12" ht="18.2" customHeight="1" x14ac:dyDescent="0.25">
      <c r="A440" s="18"/>
      <c r="B440" s="19"/>
      <c r="C440" s="19"/>
      <c r="D440" s="19"/>
      <c r="E440" s="19"/>
      <c r="F440" s="16"/>
      <c r="G440" s="17"/>
      <c r="H440" s="17"/>
      <c r="I440" s="17"/>
      <c r="J440" s="17"/>
      <c r="K440" s="15"/>
      <c r="L440" s="16"/>
    </row>
    <row r="441" spans="1:12" ht="18.2" customHeight="1" x14ac:dyDescent="0.25">
      <c r="A441" s="18"/>
      <c r="B441" s="19"/>
      <c r="C441" s="19"/>
      <c r="D441" s="19"/>
      <c r="E441" s="19"/>
      <c r="F441" s="6" t="s">
        <v>19</v>
      </c>
      <c r="G441" s="10">
        <f>SUM(H441:J441)</f>
        <v>0</v>
      </c>
      <c r="H441" s="10">
        <v>0</v>
      </c>
      <c r="I441" s="10">
        <v>0</v>
      </c>
      <c r="J441" s="10">
        <v>0</v>
      </c>
      <c r="K441" s="15"/>
      <c r="L441" s="16"/>
    </row>
    <row r="442" spans="1:12" ht="18.2" customHeight="1" x14ac:dyDescent="0.25">
      <c r="A442" s="18"/>
      <c r="B442" s="19"/>
      <c r="C442" s="19"/>
      <c r="D442" s="19"/>
      <c r="E442" s="19"/>
      <c r="F442" s="6" t="s">
        <v>20</v>
      </c>
      <c r="G442" s="10">
        <f>SUM(H442:J442)</f>
        <v>1724.3128099999999</v>
      </c>
      <c r="H442" s="10">
        <v>1666.17</v>
      </c>
      <c r="I442" s="10">
        <v>33.83</v>
      </c>
      <c r="J442" s="10">
        <v>24.312809999999999</v>
      </c>
      <c r="K442" s="15"/>
      <c r="L442" s="16"/>
    </row>
    <row r="443" spans="1:12" ht="18.2" customHeight="1" x14ac:dyDescent="0.25">
      <c r="A443" s="18">
        <v>7</v>
      </c>
      <c r="B443" s="19" t="s">
        <v>114</v>
      </c>
      <c r="C443" s="19" t="s">
        <v>121</v>
      </c>
      <c r="D443" s="19" t="s">
        <v>24</v>
      </c>
      <c r="E443" s="19" t="s">
        <v>25</v>
      </c>
      <c r="F443" s="16" t="s">
        <v>18</v>
      </c>
      <c r="G443" s="17">
        <f>SUM(G446:G447)</f>
        <v>3651.4859500000002</v>
      </c>
      <c r="H443" s="17">
        <f>SUM(H446:H447)</f>
        <v>3528.36</v>
      </c>
      <c r="I443" s="17">
        <f>SUM(I446:I447)</f>
        <v>71.64</v>
      </c>
      <c r="J443" s="17">
        <f>SUM(J446:J447)</f>
        <v>51.485950000000003</v>
      </c>
      <c r="K443" s="15">
        <v>705672</v>
      </c>
      <c r="L443" s="16">
        <v>156</v>
      </c>
    </row>
    <row r="444" spans="1:12" ht="18.2" customHeight="1" x14ac:dyDescent="0.25">
      <c r="A444" s="18"/>
      <c r="B444" s="19"/>
      <c r="C444" s="19"/>
      <c r="D444" s="19"/>
      <c r="E444" s="19"/>
      <c r="F444" s="16"/>
      <c r="G444" s="17"/>
      <c r="H444" s="17"/>
      <c r="I444" s="17"/>
      <c r="J444" s="17"/>
      <c r="K444" s="15"/>
      <c r="L444" s="16"/>
    </row>
    <row r="445" spans="1:12" ht="18.2" customHeight="1" x14ac:dyDescent="0.25">
      <c r="A445" s="18"/>
      <c r="B445" s="19"/>
      <c r="C445" s="19"/>
      <c r="D445" s="19"/>
      <c r="E445" s="19"/>
      <c r="F445" s="16"/>
      <c r="G445" s="17"/>
      <c r="H445" s="17"/>
      <c r="I445" s="17"/>
      <c r="J445" s="17"/>
      <c r="K445" s="15"/>
      <c r="L445" s="16"/>
    </row>
    <row r="446" spans="1:12" ht="18.2" customHeight="1" x14ac:dyDescent="0.25">
      <c r="A446" s="18"/>
      <c r="B446" s="19"/>
      <c r="C446" s="19"/>
      <c r="D446" s="19"/>
      <c r="E446" s="19"/>
      <c r="F446" s="6" t="s">
        <v>19</v>
      </c>
      <c r="G446" s="10">
        <f>SUM(H446:J446)</f>
        <v>0</v>
      </c>
      <c r="H446" s="10">
        <v>0</v>
      </c>
      <c r="I446" s="10">
        <v>0</v>
      </c>
      <c r="J446" s="10">
        <v>0</v>
      </c>
      <c r="K446" s="15"/>
      <c r="L446" s="16"/>
    </row>
    <row r="447" spans="1:12" ht="18.2" customHeight="1" x14ac:dyDescent="0.25">
      <c r="A447" s="18"/>
      <c r="B447" s="19"/>
      <c r="C447" s="19"/>
      <c r="D447" s="19"/>
      <c r="E447" s="19"/>
      <c r="F447" s="6" t="s">
        <v>20</v>
      </c>
      <c r="G447" s="10">
        <f>SUM(H447:J447)</f>
        <v>3651.4859500000002</v>
      </c>
      <c r="H447" s="10">
        <v>3528.36</v>
      </c>
      <c r="I447" s="10">
        <v>71.64</v>
      </c>
      <c r="J447" s="10">
        <v>51.485950000000003</v>
      </c>
      <c r="K447" s="15"/>
      <c r="L447" s="16"/>
    </row>
    <row r="448" spans="1:12" ht="18.2" customHeight="1" x14ac:dyDescent="0.25">
      <c r="A448" s="18">
        <v>8</v>
      </c>
      <c r="B448" s="19" t="s">
        <v>114</v>
      </c>
      <c r="C448" s="19" t="s">
        <v>122</v>
      </c>
      <c r="D448" s="19" t="s">
        <v>24</v>
      </c>
      <c r="E448" s="19" t="s">
        <v>25</v>
      </c>
      <c r="F448" s="16" t="s">
        <v>18</v>
      </c>
      <c r="G448" s="17">
        <f>SUM(G451:G452)</f>
        <v>5071.5082700000003</v>
      </c>
      <c r="H448" s="17">
        <f>SUM(H451:H452)</f>
        <v>4900.5</v>
      </c>
      <c r="I448" s="17">
        <f>SUM(I451:I452)</f>
        <v>99.5</v>
      </c>
      <c r="J448" s="17">
        <f>SUM(J451:J452)</f>
        <v>71.508269999999996</v>
      </c>
      <c r="K448" s="15">
        <v>306281.25</v>
      </c>
      <c r="L448" s="16">
        <v>120</v>
      </c>
    </row>
    <row r="449" spans="1:12" ht="18.2" customHeight="1" x14ac:dyDescent="0.25">
      <c r="A449" s="18"/>
      <c r="B449" s="19"/>
      <c r="C449" s="19"/>
      <c r="D449" s="19"/>
      <c r="E449" s="19"/>
      <c r="F449" s="16"/>
      <c r="G449" s="17"/>
      <c r="H449" s="17"/>
      <c r="I449" s="17"/>
      <c r="J449" s="17"/>
      <c r="K449" s="15"/>
      <c r="L449" s="16"/>
    </row>
    <row r="450" spans="1:12" ht="18.2" customHeight="1" x14ac:dyDescent="0.25">
      <c r="A450" s="18"/>
      <c r="B450" s="19"/>
      <c r="C450" s="19"/>
      <c r="D450" s="19"/>
      <c r="E450" s="19"/>
      <c r="F450" s="16"/>
      <c r="G450" s="17"/>
      <c r="H450" s="17"/>
      <c r="I450" s="17"/>
      <c r="J450" s="17"/>
      <c r="K450" s="15"/>
      <c r="L450" s="16"/>
    </row>
    <row r="451" spans="1:12" ht="18.2" customHeight="1" x14ac:dyDescent="0.25">
      <c r="A451" s="18"/>
      <c r="B451" s="19"/>
      <c r="C451" s="19"/>
      <c r="D451" s="19"/>
      <c r="E451" s="19"/>
      <c r="F451" s="6" t="s">
        <v>19</v>
      </c>
      <c r="G451" s="10">
        <f>SUM(H451:J451)</f>
        <v>0</v>
      </c>
      <c r="H451" s="10">
        <v>0</v>
      </c>
      <c r="I451" s="10">
        <v>0</v>
      </c>
      <c r="J451" s="10">
        <v>0</v>
      </c>
      <c r="K451" s="15"/>
      <c r="L451" s="16"/>
    </row>
    <row r="452" spans="1:12" ht="18.2" customHeight="1" x14ac:dyDescent="0.25">
      <c r="A452" s="18"/>
      <c r="B452" s="19"/>
      <c r="C452" s="19"/>
      <c r="D452" s="19"/>
      <c r="E452" s="19"/>
      <c r="F452" s="6" t="s">
        <v>20</v>
      </c>
      <c r="G452" s="10">
        <f>SUM(H452:J452)</f>
        <v>5071.5082700000003</v>
      </c>
      <c r="H452" s="10">
        <v>4900.5</v>
      </c>
      <c r="I452" s="10">
        <v>99.5</v>
      </c>
      <c r="J452" s="10">
        <v>71.508269999999996</v>
      </c>
      <c r="K452" s="15"/>
      <c r="L452" s="16"/>
    </row>
    <row r="453" spans="1:12" ht="18.2" customHeight="1" x14ac:dyDescent="0.25">
      <c r="A453" s="18">
        <v>9</v>
      </c>
      <c r="B453" s="19" t="s">
        <v>114</v>
      </c>
      <c r="C453" s="19" t="s">
        <v>123</v>
      </c>
      <c r="D453" s="19" t="s">
        <v>24</v>
      </c>
      <c r="E453" s="19" t="s">
        <v>25</v>
      </c>
      <c r="F453" s="16" t="s">
        <v>18</v>
      </c>
      <c r="G453" s="17">
        <f>SUM(G456:G457)</f>
        <v>5416.3708299999998</v>
      </c>
      <c r="H453" s="17">
        <f>SUM(H456:H457)</f>
        <v>5233.7340000000004</v>
      </c>
      <c r="I453" s="17">
        <f>SUM(I456:I457)</f>
        <v>106.26600000000001</v>
      </c>
      <c r="J453" s="17">
        <f>SUM(J456:J457)</f>
        <v>76.370829999999998</v>
      </c>
      <c r="K453" s="15">
        <v>654216.75</v>
      </c>
      <c r="L453" s="16">
        <v>153</v>
      </c>
    </row>
    <row r="454" spans="1:12" ht="18.2" customHeight="1" x14ac:dyDescent="0.25">
      <c r="A454" s="18"/>
      <c r="B454" s="19"/>
      <c r="C454" s="19"/>
      <c r="D454" s="19"/>
      <c r="E454" s="19"/>
      <c r="F454" s="16"/>
      <c r="G454" s="17"/>
      <c r="H454" s="17"/>
      <c r="I454" s="17"/>
      <c r="J454" s="17"/>
      <c r="K454" s="15"/>
      <c r="L454" s="16"/>
    </row>
    <row r="455" spans="1:12" ht="18.2" customHeight="1" x14ac:dyDescent="0.25">
      <c r="A455" s="18"/>
      <c r="B455" s="19"/>
      <c r="C455" s="19"/>
      <c r="D455" s="19"/>
      <c r="E455" s="19"/>
      <c r="F455" s="16"/>
      <c r="G455" s="17"/>
      <c r="H455" s="17"/>
      <c r="I455" s="17"/>
      <c r="J455" s="17"/>
      <c r="K455" s="15"/>
      <c r="L455" s="16"/>
    </row>
    <row r="456" spans="1:12" ht="18.2" customHeight="1" x14ac:dyDescent="0.25">
      <c r="A456" s="18"/>
      <c r="B456" s="19"/>
      <c r="C456" s="19"/>
      <c r="D456" s="19"/>
      <c r="E456" s="19"/>
      <c r="F456" s="6" t="s">
        <v>19</v>
      </c>
      <c r="G456" s="10">
        <f>SUM(H456:J456)</f>
        <v>0</v>
      </c>
      <c r="H456" s="10">
        <v>0</v>
      </c>
      <c r="I456" s="10">
        <v>0</v>
      </c>
      <c r="J456" s="10">
        <v>0</v>
      </c>
      <c r="K456" s="15"/>
      <c r="L456" s="16"/>
    </row>
    <row r="457" spans="1:12" ht="18.2" customHeight="1" x14ac:dyDescent="0.25">
      <c r="A457" s="18"/>
      <c r="B457" s="19"/>
      <c r="C457" s="19"/>
      <c r="D457" s="19"/>
      <c r="E457" s="19"/>
      <c r="F457" s="6" t="s">
        <v>20</v>
      </c>
      <c r="G457" s="10">
        <f>SUM(H457:J457)</f>
        <v>5416.3708299999998</v>
      </c>
      <c r="H457" s="10">
        <v>5233.7340000000004</v>
      </c>
      <c r="I457" s="10">
        <v>106.26600000000001</v>
      </c>
      <c r="J457" s="10">
        <v>76.370829999999998</v>
      </c>
      <c r="K457" s="15"/>
      <c r="L457" s="16"/>
    </row>
    <row r="458" spans="1:12" ht="18.2" customHeight="1" x14ac:dyDescent="0.25">
      <c r="A458" s="18">
        <v>10</v>
      </c>
      <c r="B458" s="19" t="s">
        <v>114</v>
      </c>
      <c r="C458" s="19" t="s">
        <v>124</v>
      </c>
      <c r="D458" s="19" t="s">
        <v>24</v>
      </c>
      <c r="E458" s="19" t="s">
        <v>25</v>
      </c>
      <c r="F458" s="16" t="s">
        <v>18</v>
      </c>
      <c r="G458" s="17">
        <f>SUM(G461:G462)</f>
        <v>3854.3462800000002</v>
      </c>
      <c r="H458" s="17">
        <f>SUM(H461:H462)</f>
        <v>3724.38</v>
      </c>
      <c r="I458" s="17">
        <f>SUM(I461:I462)</f>
        <v>75.62</v>
      </c>
      <c r="J458" s="17">
        <f>SUM(J461:J462)</f>
        <v>54.34628</v>
      </c>
      <c r="K458" s="15">
        <v>219081.18</v>
      </c>
      <c r="L458" s="16">
        <v>99</v>
      </c>
    </row>
    <row r="459" spans="1:12" ht="18.2" customHeight="1" x14ac:dyDescent="0.25">
      <c r="A459" s="18"/>
      <c r="B459" s="19"/>
      <c r="C459" s="19"/>
      <c r="D459" s="19"/>
      <c r="E459" s="19"/>
      <c r="F459" s="16"/>
      <c r="G459" s="17"/>
      <c r="H459" s="17"/>
      <c r="I459" s="17"/>
      <c r="J459" s="17"/>
      <c r="K459" s="15"/>
      <c r="L459" s="16"/>
    </row>
    <row r="460" spans="1:12" ht="18.2" customHeight="1" x14ac:dyDescent="0.25">
      <c r="A460" s="18"/>
      <c r="B460" s="19"/>
      <c r="C460" s="19"/>
      <c r="D460" s="19"/>
      <c r="E460" s="19"/>
      <c r="F460" s="16"/>
      <c r="G460" s="17"/>
      <c r="H460" s="17"/>
      <c r="I460" s="17"/>
      <c r="J460" s="17"/>
      <c r="K460" s="15"/>
      <c r="L460" s="16"/>
    </row>
    <row r="461" spans="1:12" ht="18.2" customHeight="1" x14ac:dyDescent="0.25">
      <c r="A461" s="18"/>
      <c r="B461" s="19"/>
      <c r="C461" s="19"/>
      <c r="D461" s="19"/>
      <c r="E461" s="19"/>
      <c r="F461" s="6" t="s">
        <v>19</v>
      </c>
      <c r="G461" s="10">
        <f>SUM(H461:J461)</f>
        <v>0</v>
      </c>
      <c r="H461" s="10">
        <v>0</v>
      </c>
      <c r="I461" s="10">
        <v>0</v>
      </c>
      <c r="J461" s="10">
        <v>0</v>
      </c>
      <c r="K461" s="15"/>
      <c r="L461" s="16"/>
    </row>
    <row r="462" spans="1:12" ht="18.2" customHeight="1" x14ac:dyDescent="0.25">
      <c r="A462" s="18"/>
      <c r="B462" s="19"/>
      <c r="C462" s="19"/>
      <c r="D462" s="19"/>
      <c r="E462" s="19"/>
      <c r="F462" s="6" t="s">
        <v>20</v>
      </c>
      <c r="G462" s="10">
        <f>SUM(H462:J462)</f>
        <v>3854.3462800000002</v>
      </c>
      <c r="H462" s="10">
        <v>3724.38</v>
      </c>
      <c r="I462" s="10">
        <v>75.62</v>
      </c>
      <c r="J462" s="10">
        <v>54.34628</v>
      </c>
      <c r="K462" s="15"/>
      <c r="L462" s="16"/>
    </row>
    <row r="463" spans="1:12" ht="18.2" customHeight="1" x14ac:dyDescent="0.25">
      <c r="A463" s="18">
        <v>11</v>
      </c>
      <c r="B463" s="19" t="s">
        <v>114</v>
      </c>
      <c r="C463" s="19" t="s">
        <v>125</v>
      </c>
      <c r="D463" s="19" t="s">
        <v>24</v>
      </c>
      <c r="E463" s="19" t="s">
        <v>25</v>
      </c>
      <c r="F463" s="16" t="s">
        <v>18</v>
      </c>
      <c r="G463" s="17">
        <f>SUM(G466:G467)</f>
        <v>3499.3407000000002</v>
      </c>
      <c r="H463" s="17">
        <f>SUM(H466:H467)</f>
        <v>3381.3449999999998</v>
      </c>
      <c r="I463" s="17">
        <f>SUM(I466:I467)</f>
        <v>68.655000000000001</v>
      </c>
      <c r="J463" s="17">
        <f>SUM(J466:J467)</f>
        <v>49.340699999999998</v>
      </c>
      <c r="K463" s="15">
        <v>198902.65</v>
      </c>
      <c r="L463" s="16">
        <v>94</v>
      </c>
    </row>
    <row r="464" spans="1:12" ht="18.2" customHeight="1" x14ac:dyDescent="0.25">
      <c r="A464" s="18"/>
      <c r="B464" s="19"/>
      <c r="C464" s="19"/>
      <c r="D464" s="19"/>
      <c r="E464" s="19"/>
      <c r="F464" s="16"/>
      <c r="G464" s="17"/>
      <c r="H464" s="17"/>
      <c r="I464" s="17"/>
      <c r="J464" s="17"/>
      <c r="K464" s="15"/>
      <c r="L464" s="16"/>
    </row>
    <row r="465" spans="1:12" ht="18.2" customHeight="1" x14ac:dyDescent="0.25">
      <c r="A465" s="18"/>
      <c r="B465" s="19"/>
      <c r="C465" s="19"/>
      <c r="D465" s="19"/>
      <c r="E465" s="19"/>
      <c r="F465" s="16"/>
      <c r="G465" s="17"/>
      <c r="H465" s="17"/>
      <c r="I465" s="17"/>
      <c r="J465" s="17"/>
      <c r="K465" s="15"/>
      <c r="L465" s="16"/>
    </row>
    <row r="466" spans="1:12" ht="18.2" customHeight="1" x14ac:dyDescent="0.25">
      <c r="A466" s="18"/>
      <c r="B466" s="19"/>
      <c r="C466" s="19"/>
      <c r="D466" s="19"/>
      <c r="E466" s="19"/>
      <c r="F466" s="6" t="s">
        <v>19</v>
      </c>
      <c r="G466" s="10">
        <f>SUM(H466:J466)</f>
        <v>0</v>
      </c>
      <c r="H466" s="10">
        <v>0</v>
      </c>
      <c r="I466" s="10">
        <v>0</v>
      </c>
      <c r="J466" s="10">
        <v>0</v>
      </c>
      <c r="K466" s="15"/>
      <c r="L466" s="16"/>
    </row>
    <row r="467" spans="1:12" ht="18.2" customHeight="1" x14ac:dyDescent="0.25">
      <c r="A467" s="18"/>
      <c r="B467" s="19"/>
      <c r="C467" s="19"/>
      <c r="D467" s="19"/>
      <c r="E467" s="19"/>
      <c r="F467" s="6" t="s">
        <v>20</v>
      </c>
      <c r="G467" s="10">
        <f>SUM(H467:J467)</f>
        <v>3499.3407000000002</v>
      </c>
      <c r="H467" s="10">
        <v>3381.3449999999998</v>
      </c>
      <c r="I467" s="10">
        <v>68.655000000000001</v>
      </c>
      <c r="J467" s="10">
        <v>49.340699999999998</v>
      </c>
      <c r="K467" s="15"/>
      <c r="L467" s="16"/>
    </row>
    <row r="468" spans="1:12" ht="18.2" customHeight="1" x14ac:dyDescent="0.25">
      <c r="A468" s="18">
        <v>12</v>
      </c>
      <c r="B468" s="19" t="s">
        <v>114</v>
      </c>
      <c r="C468" s="19" t="s">
        <v>126</v>
      </c>
      <c r="D468" s="19" t="s">
        <v>24</v>
      </c>
      <c r="E468" s="19" t="s">
        <v>26</v>
      </c>
      <c r="F468" s="16" t="s">
        <v>18</v>
      </c>
      <c r="G468" s="17">
        <f>SUM(G471:G472)</f>
        <v>5274.3685999999998</v>
      </c>
      <c r="H468" s="17">
        <f>SUM(H471:H472)</f>
        <v>5096.5200000000004</v>
      </c>
      <c r="I468" s="17">
        <f>SUM(I471:I472)</f>
        <v>103.48</v>
      </c>
      <c r="J468" s="17">
        <f>SUM(J471:J472)</f>
        <v>74.368600000000001</v>
      </c>
      <c r="K468" s="15">
        <v>7584.11</v>
      </c>
      <c r="L468" s="16">
        <v>2</v>
      </c>
    </row>
    <row r="469" spans="1:12" ht="18.2" customHeight="1" x14ac:dyDescent="0.25">
      <c r="A469" s="18"/>
      <c r="B469" s="19"/>
      <c r="C469" s="19"/>
      <c r="D469" s="19"/>
      <c r="E469" s="19"/>
      <c r="F469" s="16"/>
      <c r="G469" s="17"/>
      <c r="H469" s="17"/>
      <c r="I469" s="17"/>
      <c r="J469" s="17"/>
      <c r="K469" s="15"/>
      <c r="L469" s="16"/>
    </row>
    <row r="470" spans="1:12" ht="18.2" customHeight="1" x14ac:dyDescent="0.25">
      <c r="A470" s="18"/>
      <c r="B470" s="19"/>
      <c r="C470" s="19"/>
      <c r="D470" s="19"/>
      <c r="E470" s="19"/>
      <c r="F470" s="16"/>
      <c r="G470" s="17"/>
      <c r="H470" s="17"/>
      <c r="I470" s="17"/>
      <c r="J470" s="17"/>
      <c r="K470" s="15"/>
      <c r="L470" s="16"/>
    </row>
    <row r="471" spans="1:12" ht="18.2" customHeight="1" x14ac:dyDescent="0.25">
      <c r="A471" s="18"/>
      <c r="B471" s="19"/>
      <c r="C471" s="19"/>
      <c r="D471" s="19"/>
      <c r="E471" s="19"/>
      <c r="F471" s="6" t="s">
        <v>19</v>
      </c>
      <c r="G471" s="10">
        <f>SUM(H471:J471)</f>
        <v>0</v>
      </c>
      <c r="H471" s="10">
        <v>0</v>
      </c>
      <c r="I471" s="10">
        <v>0</v>
      </c>
      <c r="J471" s="10">
        <v>0</v>
      </c>
      <c r="K471" s="15"/>
      <c r="L471" s="16"/>
    </row>
    <row r="472" spans="1:12" ht="42" customHeight="1" x14ac:dyDescent="0.25">
      <c r="A472" s="18"/>
      <c r="B472" s="19"/>
      <c r="C472" s="19"/>
      <c r="D472" s="19"/>
      <c r="E472" s="19"/>
      <c r="F472" s="6" t="s">
        <v>20</v>
      </c>
      <c r="G472" s="10">
        <f>SUM(H472:J472)</f>
        <v>5274.3685999999998</v>
      </c>
      <c r="H472" s="10">
        <v>5096.5200000000004</v>
      </c>
      <c r="I472" s="10">
        <v>103.48</v>
      </c>
      <c r="J472" s="10">
        <v>74.368600000000001</v>
      </c>
      <c r="K472" s="15"/>
      <c r="L472" s="16"/>
    </row>
    <row r="473" spans="1:12" ht="18.2" customHeight="1" x14ac:dyDescent="0.25">
      <c r="A473" s="18">
        <v>13</v>
      </c>
      <c r="B473" s="19" t="s">
        <v>114</v>
      </c>
      <c r="C473" s="19" t="s">
        <v>127</v>
      </c>
      <c r="D473" s="19" t="s">
        <v>24</v>
      </c>
      <c r="E473" s="19" t="s">
        <v>26</v>
      </c>
      <c r="F473" s="16" t="s">
        <v>18</v>
      </c>
      <c r="G473" s="17">
        <f>SUM(G476:G477)</f>
        <v>5132.3663699999997</v>
      </c>
      <c r="H473" s="17">
        <f>SUM(H476:H477)</f>
        <v>4959.3059999999996</v>
      </c>
      <c r="I473" s="17">
        <f>SUM(I476:I477)</f>
        <v>100.694</v>
      </c>
      <c r="J473" s="17">
        <f>SUM(J476:J477)</f>
        <v>72.366370000000003</v>
      </c>
      <c r="K473" s="15">
        <v>413275.5</v>
      </c>
      <c r="L473" s="16">
        <v>140</v>
      </c>
    </row>
    <row r="474" spans="1:12" ht="18.2" customHeight="1" x14ac:dyDescent="0.25">
      <c r="A474" s="18"/>
      <c r="B474" s="19"/>
      <c r="C474" s="19"/>
      <c r="D474" s="19"/>
      <c r="E474" s="19"/>
      <c r="F474" s="16"/>
      <c r="G474" s="17"/>
      <c r="H474" s="17"/>
      <c r="I474" s="17"/>
      <c r="J474" s="17"/>
      <c r="K474" s="15"/>
      <c r="L474" s="16"/>
    </row>
    <row r="475" spans="1:12" ht="18.2" customHeight="1" x14ac:dyDescent="0.25">
      <c r="A475" s="18"/>
      <c r="B475" s="19"/>
      <c r="C475" s="19"/>
      <c r="D475" s="19"/>
      <c r="E475" s="19"/>
      <c r="F475" s="16"/>
      <c r="G475" s="17"/>
      <c r="H475" s="17"/>
      <c r="I475" s="17"/>
      <c r="J475" s="17"/>
      <c r="K475" s="15"/>
      <c r="L475" s="16"/>
    </row>
    <row r="476" spans="1:12" ht="18.2" customHeight="1" x14ac:dyDescent="0.25">
      <c r="A476" s="18"/>
      <c r="B476" s="19"/>
      <c r="C476" s="19"/>
      <c r="D476" s="19"/>
      <c r="E476" s="19"/>
      <c r="F476" s="6" t="s">
        <v>19</v>
      </c>
      <c r="G476" s="10">
        <f>SUM(H476:J476)</f>
        <v>0</v>
      </c>
      <c r="H476" s="10">
        <v>0</v>
      </c>
      <c r="I476" s="10">
        <v>0</v>
      </c>
      <c r="J476" s="10">
        <v>0</v>
      </c>
      <c r="K476" s="15"/>
      <c r="L476" s="16"/>
    </row>
    <row r="477" spans="1:12" ht="18.2" customHeight="1" x14ac:dyDescent="0.25">
      <c r="A477" s="18"/>
      <c r="B477" s="19"/>
      <c r="C477" s="19"/>
      <c r="D477" s="19"/>
      <c r="E477" s="19"/>
      <c r="F477" s="6" t="s">
        <v>20</v>
      </c>
      <c r="G477" s="10">
        <f>SUM(H477:J477)</f>
        <v>5132.3663699999997</v>
      </c>
      <c r="H477" s="10">
        <v>4959.3059999999996</v>
      </c>
      <c r="I477" s="10">
        <v>100.694</v>
      </c>
      <c r="J477" s="10">
        <v>72.366370000000003</v>
      </c>
      <c r="K477" s="15"/>
      <c r="L477" s="16"/>
    </row>
    <row r="478" spans="1:12" ht="18.2" customHeight="1" x14ac:dyDescent="0.25">
      <c r="A478" s="20" t="s">
        <v>128</v>
      </c>
      <c r="B478" s="20"/>
      <c r="C478" s="20"/>
      <c r="D478" s="20"/>
      <c r="E478" s="20"/>
      <c r="F478" s="16" t="s">
        <v>18</v>
      </c>
      <c r="G478" s="17">
        <f>SUM(G481:G482)</f>
        <v>86519.931049999999</v>
      </c>
      <c r="H478" s="17">
        <f>SUM(H483,H488,H493,H498,H503,H508,H513,H518,H523,H528)</f>
        <v>83602.53</v>
      </c>
      <c r="I478" s="17">
        <f>SUM(I483,I488,I493,I498,I503,I508,I513,I518,I523,I528)</f>
        <v>1697.4699999999996</v>
      </c>
      <c r="J478" s="17">
        <f>SUM(J483,J488,J493,J498,J503,J508,J513,J518,J523,J528)</f>
        <v>1219.9310499999997</v>
      </c>
      <c r="K478" s="15" t="str">
        <f>IF(H482=0,"-","")</f>
        <v/>
      </c>
      <c r="L478" s="16" t="str">
        <f>IF(H482=0,"-","")</f>
        <v/>
      </c>
    </row>
    <row r="479" spans="1:12" ht="18.2" customHeight="1" x14ac:dyDescent="0.25">
      <c r="A479" s="20"/>
      <c r="B479" s="20"/>
      <c r="C479" s="20"/>
      <c r="D479" s="20"/>
      <c r="E479" s="20"/>
      <c r="F479" s="16"/>
      <c r="G479" s="17"/>
      <c r="H479" s="17"/>
      <c r="I479" s="17"/>
      <c r="J479" s="17"/>
      <c r="K479" s="15"/>
      <c r="L479" s="16"/>
    </row>
    <row r="480" spans="1:12" ht="18.2" customHeight="1" x14ac:dyDescent="0.25">
      <c r="A480" s="20"/>
      <c r="B480" s="20"/>
      <c r="C480" s="20"/>
      <c r="D480" s="20"/>
      <c r="E480" s="20"/>
      <c r="F480" s="16"/>
      <c r="G480" s="17"/>
      <c r="H480" s="17"/>
      <c r="I480" s="17"/>
      <c r="J480" s="17"/>
      <c r="K480" s="15"/>
      <c r="L480" s="16"/>
    </row>
    <row r="481" spans="1:12" ht="18.2" customHeight="1" x14ac:dyDescent="0.25">
      <c r="A481" s="20"/>
      <c r="B481" s="20"/>
      <c r="C481" s="20"/>
      <c r="D481" s="20"/>
      <c r="E481" s="20"/>
      <c r="F481" s="6" t="s">
        <v>19</v>
      </c>
      <c r="G481" s="10">
        <f>SUM(H481:J481)</f>
        <v>0</v>
      </c>
      <c r="H481" s="10">
        <f t="shared" ref="H481:J482" si="16">SUM(H486,H491,H496,H501,H506,H511,H516,H521,H526,H531)</f>
        <v>0</v>
      </c>
      <c r="I481" s="10">
        <f t="shared" si="16"/>
        <v>0</v>
      </c>
      <c r="J481" s="10">
        <f t="shared" si="16"/>
        <v>0</v>
      </c>
      <c r="K481" s="15"/>
      <c r="L481" s="16"/>
    </row>
    <row r="482" spans="1:12" ht="18.2" customHeight="1" x14ac:dyDescent="0.25">
      <c r="A482" s="20"/>
      <c r="B482" s="20"/>
      <c r="C482" s="20"/>
      <c r="D482" s="20"/>
      <c r="E482" s="20"/>
      <c r="F482" s="6" t="s">
        <v>20</v>
      </c>
      <c r="G482" s="10">
        <f>SUM(H482:J482)</f>
        <v>86519.931049999999</v>
      </c>
      <c r="H482" s="10">
        <f t="shared" si="16"/>
        <v>83602.53</v>
      </c>
      <c r="I482" s="10">
        <f t="shared" si="16"/>
        <v>1697.4699999999996</v>
      </c>
      <c r="J482" s="10">
        <f t="shared" si="16"/>
        <v>1219.9310499999997</v>
      </c>
      <c r="K482" s="15"/>
      <c r="L482" s="16"/>
    </row>
    <row r="483" spans="1:12" ht="18.2" customHeight="1" x14ac:dyDescent="0.25">
      <c r="A483" s="18">
        <v>1</v>
      </c>
      <c r="B483" s="19" t="s">
        <v>129</v>
      </c>
      <c r="C483" s="19" t="s">
        <v>130</v>
      </c>
      <c r="D483" s="19" t="s">
        <v>24</v>
      </c>
      <c r="E483" s="19" t="s">
        <v>25</v>
      </c>
      <c r="F483" s="16" t="s">
        <v>18</v>
      </c>
      <c r="G483" s="17">
        <f>SUM(G486:G487)</f>
        <v>25256.11117</v>
      </c>
      <c r="H483" s="17">
        <f>SUM(H486:H487)</f>
        <v>24404.49</v>
      </c>
      <c r="I483" s="17">
        <f>SUM(I486:I487)</f>
        <v>495.51</v>
      </c>
      <c r="J483" s="17">
        <f>SUM(J486:J487)</f>
        <v>356.11117000000002</v>
      </c>
      <c r="K483" s="15">
        <v>83008.47</v>
      </c>
      <c r="L483" s="16">
        <v>39</v>
      </c>
    </row>
    <row r="484" spans="1:12" ht="18.2" customHeight="1" x14ac:dyDescent="0.25">
      <c r="A484" s="18"/>
      <c r="B484" s="19"/>
      <c r="C484" s="19"/>
      <c r="D484" s="19"/>
      <c r="E484" s="19"/>
      <c r="F484" s="16"/>
      <c r="G484" s="17"/>
      <c r="H484" s="17"/>
      <c r="I484" s="17"/>
      <c r="J484" s="17"/>
      <c r="K484" s="15"/>
      <c r="L484" s="16"/>
    </row>
    <row r="485" spans="1:12" ht="18.2" customHeight="1" x14ac:dyDescent="0.25">
      <c r="A485" s="18"/>
      <c r="B485" s="19"/>
      <c r="C485" s="19"/>
      <c r="D485" s="19"/>
      <c r="E485" s="19"/>
      <c r="F485" s="16"/>
      <c r="G485" s="17"/>
      <c r="H485" s="17"/>
      <c r="I485" s="17"/>
      <c r="J485" s="17"/>
      <c r="K485" s="15"/>
      <c r="L485" s="16"/>
    </row>
    <row r="486" spans="1:12" ht="18.2" customHeight="1" x14ac:dyDescent="0.25">
      <c r="A486" s="18"/>
      <c r="B486" s="19"/>
      <c r="C486" s="19"/>
      <c r="D486" s="19"/>
      <c r="E486" s="19"/>
      <c r="F486" s="6" t="s">
        <v>19</v>
      </c>
      <c r="G486" s="10">
        <f>SUM(H486:J486)</f>
        <v>0</v>
      </c>
      <c r="H486" s="10">
        <v>0</v>
      </c>
      <c r="I486" s="10">
        <v>0</v>
      </c>
      <c r="J486" s="10">
        <v>0</v>
      </c>
      <c r="K486" s="15"/>
      <c r="L486" s="16"/>
    </row>
    <row r="487" spans="1:12" ht="18.2" customHeight="1" x14ac:dyDescent="0.25">
      <c r="A487" s="18"/>
      <c r="B487" s="19"/>
      <c r="C487" s="19"/>
      <c r="D487" s="19"/>
      <c r="E487" s="19"/>
      <c r="F487" s="6" t="s">
        <v>20</v>
      </c>
      <c r="G487" s="10">
        <f>SUM(H487:J487)</f>
        <v>25256.11117</v>
      </c>
      <c r="H487" s="10">
        <v>24404.49</v>
      </c>
      <c r="I487" s="10">
        <v>495.51</v>
      </c>
      <c r="J487" s="10">
        <v>356.11117000000002</v>
      </c>
      <c r="K487" s="15"/>
      <c r="L487" s="16"/>
    </row>
    <row r="488" spans="1:12" ht="18.2" customHeight="1" x14ac:dyDescent="0.25">
      <c r="A488" s="18">
        <v>2</v>
      </c>
      <c r="B488" s="19" t="s">
        <v>129</v>
      </c>
      <c r="C488" s="19" t="s">
        <v>131</v>
      </c>
      <c r="D488" s="19" t="s">
        <v>24</v>
      </c>
      <c r="E488" s="19" t="s">
        <v>25</v>
      </c>
      <c r="F488" s="16" t="s">
        <v>18</v>
      </c>
      <c r="G488" s="17">
        <f>SUM(G491:G492)</f>
        <v>6897.2512399999996</v>
      </c>
      <c r="H488" s="17">
        <f>SUM(H491:H492)</f>
        <v>6664.68</v>
      </c>
      <c r="I488" s="17">
        <f>SUM(I491:I492)</f>
        <v>135.32</v>
      </c>
      <c r="J488" s="17">
        <f>SUM(J491:J492)</f>
        <v>97.251239999999996</v>
      </c>
      <c r="K488" s="15">
        <v>246840</v>
      </c>
      <c r="L488" s="16">
        <v>106</v>
      </c>
    </row>
    <row r="489" spans="1:12" ht="18.2" customHeight="1" x14ac:dyDescent="0.25">
      <c r="A489" s="18"/>
      <c r="B489" s="19"/>
      <c r="C489" s="19"/>
      <c r="D489" s="19"/>
      <c r="E489" s="19"/>
      <c r="F489" s="16"/>
      <c r="G489" s="17"/>
      <c r="H489" s="17"/>
      <c r="I489" s="17"/>
      <c r="J489" s="17"/>
      <c r="K489" s="15"/>
      <c r="L489" s="16"/>
    </row>
    <row r="490" spans="1:12" ht="18.2" customHeight="1" x14ac:dyDescent="0.25">
      <c r="A490" s="18"/>
      <c r="B490" s="19"/>
      <c r="C490" s="19"/>
      <c r="D490" s="19"/>
      <c r="E490" s="19"/>
      <c r="F490" s="16"/>
      <c r="G490" s="17"/>
      <c r="H490" s="17"/>
      <c r="I490" s="17"/>
      <c r="J490" s="17"/>
      <c r="K490" s="15"/>
      <c r="L490" s="16"/>
    </row>
    <row r="491" spans="1:12" ht="18.2" customHeight="1" x14ac:dyDescent="0.25">
      <c r="A491" s="18"/>
      <c r="B491" s="19"/>
      <c r="C491" s="19"/>
      <c r="D491" s="19"/>
      <c r="E491" s="19"/>
      <c r="F491" s="6" t="s">
        <v>19</v>
      </c>
      <c r="G491" s="10">
        <f>SUM(H491:J491)</f>
        <v>0</v>
      </c>
      <c r="H491" s="10">
        <v>0</v>
      </c>
      <c r="I491" s="10">
        <v>0</v>
      </c>
      <c r="J491" s="10">
        <v>0</v>
      </c>
      <c r="K491" s="15"/>
      <c r="L491" s="16"/>
    </row>
    <row r="492" spans="1:12" ht="18.2" customHeight="1" x14ac:dyDescent="0.25">
      <c r="A492" s="18"/>
      <c r="B492" s="19"/>
      <c r="C492" s="19"/>
      <c r="D492" s="19"/>
      <c r="E492" s="19"/>
      <c r="F492" s="6" t="s">
        <v>20</v>
      </c>
      <c r="G492" s="10">
        <f>SUM(H492:J492)</f>
        <v>6897.2512399999996</v>
      </c>
      <c r="H492" s="10">
        <v>6664.68</v>
      </c>
      <c r="I492" s="10">
        <v>135.32</v>
      </c>
      <c r="J492" s="10">
        <v>97.251239999999996</v>
      </c>
      <c r="K492" s="15"/>
      <c r="L492" s="16"/>
    </row>
    <row r="493" spans="1:12" ht="18.2" customHeight="1" x14ac:dyDescent="0.25">
      <c r="A493" s="18">
        <v>3</v>
      </c>
      <c r="B493" s="19" t="s">
        <v>129</v>
      </c>
      <c r="C493" s="19" t="s">
        <v>132</v>
      </c>
      <c r="D493" s="19" t="s">
        <v>24</v>
      </c>
      <c r="E493" s="19" t="s">
        <v>25</v>
      </c>
      <c r="F493" s="16" t="s">
        <v>18</v>
      </c>
      <c r="G493" s="17">
        <f>SUM(G496:G497)</f>
        <v>6795.8210799999997</v>
      </c>
      <c r="H493" s="17">
        <f>SUM(H496:H497)</f>
        <v>6566.67</v>
      </c>
      <c r="I493" s="17">
        <f>SUM(I496:I497)</f>
        <v>133.33000000000001</v>
      </c>
      <c r="J493" s="17">
        <f>SUM(J496:J497)</f>
        <v>95.821079999999995</v>
      </c>
      <c r="K493" s="15">
        <v>93809.57</v>
      </c>
      <c r="L493" s="16">
        <v>50</v>
      </c>
    </row>
    <row r="494" spans="1:12" ht="18.2" customHeight="1" x14ac:dyDescent="0.25">
      <c r="A494" s="18"/>
      <c r="B494" s="19"/>
      <c r="C494" s="19"/>
      <c r="D494" s="19"/>
      <c r="E494" s="19"/>
      <c r="F494" s="16"/>
      <c r="G494" s="17"/>
      <c r="H494" s="17"/>
      <c r="I494" s="17"/>
      <c r="J494" s="17"/>
      <c r="K494" s="15"/>
      <c r="L494" s="16"/>
    </row>
    <row r="495" spans="1:12" ht="18.2" customHeight="1" x14ac:dyDescent="0.25">
      <c r="A495" s="18"/>
      <c r="B495" s="19"/>
      <c r="C495" s="19"/>
      <c r="D495" s="19"/>
      <c r="E495" s="19"/>
      <c r="F495" s="16"/>
      <c r="G495" s="17"/>
      <c r="H495" s="17"/>
      <c r="I495" s="17"/>
      <c r="J495" s="17"/>
      <c r="K495" s="15"/>
      <c r="L495" s="16"/>
    </row>
    <row r="496" spans="1:12" ht="18.2" customHeight="1" x14ac:dyDescent="0.25">
      <c r="A496" s="18"/>
      <c r="B496" s="19"/>
      <c r="C496" s="19"/>
      <c r="D496" s="19"/>
      <c r="E496" s="19"/>
      <c r="F496" s="6" t="s">
        <v>19</v>
      </c>
      <c r="G496" s="10">
        <f>SUM(H496:J496)</f>
        <v>0</v>
      </c>
      <c r="H496" s="10">
        <v>0</v>
      </c>
      <c r="I496" s="10">
        <v>0</v>
      </c>
      <c r="J496" s="10">
        <v>0</v>
      </c>
      <c r="K496" s="15"/>
      <c r="L496" s="16"/>
    </row>
    <row r="497" spans="1:12" ht="18.2" customHeight="1" x14ac:dyDescent="0.25">
      <c r="A497" s="18"/>
      <c r="B497" s="19"/>
      <c r="C497" s="19"/>
      <c r="D497" s="19"/>
      <c r="E497" s="19"/>
      <c r="F497" s="6" t="s">
        <v>20</v>
      </c>
      <c r="G497" s="10">
        <f>SUM(H497:J497)</f>
        <v>6795.8210799999997</v>
      </c>
      <c r="H497" s="10">
        <v>6566.67</v>
      </c>
      <c r="I497" s="10">
        <v>133.33000000000001</v>
      </c>
      <c r="J497" s="10">
        <v>95.821079999999995</v>
      </c>
      <c r="K497" s="15"/>
      <c r="L497" s="16"/>
    </row>
    <row r="498" spans="1:12" ht="18.2" customHeight="1" x14ac:dyDescent="0.25">
      <c r="A498" s="18">
        <v>4</v>
      </c>
      <c r="B498" s="19" t="s">
        <v>129</v>
      </c>
      <c r="C498" s="19" t="s">
        <v>133</v>
      </c>
      <c r="D498" s="19" t="s">
        <v>24</v>
      </c>
      <c r="E498" s="19" t="s">
        <v>25</v>
      </c>
      <c r="F498" s="16" t="s">
        <v>18</v>
      </c>
      <c r="G498" s="17">
        <f>SUM(G501:G502)</f>
        <v>6795.8210799999997</v>
      </c>
      <c r="H498" s="17">
        <f>SUM(H501:H502)</f>
        <v>6566.67</v>
      </c>
      <c r="I498" s="17">
        <f>SUM(I501:I502)</f>
        <v>133.33000000000001</v>
      </c>
      <c r="J498" s="17">
        <f>SUM(J501:J502)</f>
        <v>95.821079999999995</v>
      </c>
      <c r="K498" s="15">
        <v>134013.67000000001</v>
      </c>
      <c r="L498" s="16">
        <v>71</v>
      </c>
    </row>
    <row r="499" spans="1:12" ht="18.2" customHeight="1" x14ac:dyDescent="0.25">
      <c r="A499" s="18"/>
      <c r="B499" s="19"/>
      <c r="C499" s="19"/>
      <c r="D499" s="19"/>
      <c r="E499" s="19"/>
      <c r="F499" s="16"/>
      <c r="G499" s="17"/>
      <c r="H499" s="17"/>
      <c r="I499" s="17"/>
      <c r="J499" s="17"/>
      <c r="K499" s="15"/>
      <c r="L499" s="16"/>
    </row>
    <row r="500" spans="1:12" ht="18.2" customHeight="1" x14ac:dyDescent="0.25">
      <c r="A500" s="18"/>
      <c r="B500" s="19"/>
      <c r="C500" s="19"/>
      <c r="D500" s="19"/>
      <c r="E500" s="19"/>
      <c r="F500" s="16"/>
      <c r="G500" s="17"/>
      <c r="H500" s="17"/>
      <c r="I500" s="17"/>
      <c r="J500" s="17"/>
      <c r="K500" s="15"/>
      <c r="L500" s="16"/>
    </row>
    <row r="501" spans="1:12" ht="18.2" customHeight="1" x14ac:dyDescent="0.25">
      <c r="A501" s="18"/>
      <c r="B501" s="19"/>
      <c r="C501" s="19"/>
      <c r="D501" s="19"/>
      <c r="E501" s="19"/>
      <c r="F501" s="6" t="s">
        <v>19</v>
      </c>
      <c r="G501" s="10">
        <f>SUM(H501:J501)</f>
        <v>0</v>
      </c>
      <c r="H501" s="10">
        <v>0</v>
      </c>
      <c r="I501" s="10">
        <v>0</v>
      </c>
      <c r="J501" s="10">
        <v>0</v>
      </c>
      <c r="K501" s="15"/>
      <c r="L501" s="16"/>
    </row>
    <row r="502" spans="1:12" ht="18.2" customHeight="1" x14ac:dyDescent="0.25">
      <c r="A502" s="18"/>
      <c r="B502" s="19"/>
      <c r="C502" s="19"/>
      <c r="D502" s="19"/>
      <c r="E502" s="19"/>
      <c r="F502" s="6" t="s">
        <v>20</v>
      </c>
      <c r="G502" s="10">
        <f>SUM(H502:J502)</f>
        <v>6795.8210799999997</v>
      </c>
      <c r="H502" s="10">
        <v>6566.67</v>
      </c>
      <c r="I502" s="10">
        <v>133.33000000000001</v>
      </c>
      <c r="J502" s="10">
        <v>95.821079999999995</v>
      </c>
      <c r="K502" s="15"/>
      <c r="L502" s="16"/>
    </row>
    <row r="503" spans="1:12" ht="18.2" customHeight="1" x14ac:dyDescent="0.25">
      <c r="A503" s="18">
        <v>5</v>
      </c>
      <c r="B503" s="19" t="s">
        <v>129</v>
      </c>
      <c r="C503" s="19" t="s">
        <v>134</v>
      </c>
      <c r="D503" s="19" t="s">
        <v>24</v>
      </c>
      <c r="E503" s="19" t="s">
        <v>25</v>
      </c>
      <c r="F503" s="16" t="s">
        <v>18</v>
      </c>
      <c r="G503" s="17">
        <f>SUM(G506:G507)</f>
        <v>6795.8210799999997</v>
      </c>
      <c r="H503" s="17">
        <f>SUM(H506:H507)</f>
        <v>6566.67</v>
      </c>
      <c r="I503" s="17">
        <f>SUM(I506:I507)</f>
        <v>133.33000000000001</v>
      </c>
      <c r="J503" s="17">
        <f>SUM(J506:J507)</f>
        <v>95.821079999999995</v>
      </c>
      <c r="K503" s="15">
        <v>152713.26</v>
      </c>
      <c r="L503" s="16">
        <v>78</v>
      </c>
    </row>
    <row r="504" spans="1:12" ht="18.2" customHeight="1" x14ac:dyDescent="0.25">
      <c r="A504" s="18"/>
      <c r="B504" s="19"/>
      <c r="C504" s="19"/>
      <c r="D504" s="19"/>
      <c r="E504" s="19"/>
      <c r="F504" s="16"/>
      <c r="G504" s="17"/>
      <c r="H504" s="17"/>
      <c r="I504" s="17"/>
      <c r="J504" s="17"/>
      <c r="K504" s="15"/>
      <c r="L504" s="16"/>
    </row>
    <row r="505" spans="1:12" ht="18.2" customHeight="1" x14ac:dyDescent="0.25">
      <c r="A505" s="18"/>
      <c r="B505" s="19"/>
      <c r="C505" s="19"/>
      <c r="D505" s="19"/>
      <c r="E505" s="19"/>
      <c r="F505" s="16"/>
      <c r="G505" s="17"/>
      <c r="H505" s="17"/>
      <c r="I505" s="17"/>
      <c r="J505" s="17"/>
      <c r="K505" s="15"/>
      <c r="L505" s="16"/>
    </row>
    <row r="506" spans="1:12" ht="18.2" customHeight="1" x14ac:dyDescent="0.25">
      <c r="A506" s="18"/>
      <c r="B506" s="19"/>
      <c r="C506" s="19"/>
      <c r="D506" s="19"/>
      <c r="E506" s="19"/>
      <c r="F506" s="6" t="s">
        <v>19</v>
      </c>
      <c r="G506" s="10">
        <f>SUM(H506:J506)</f>
        <v>0</v>
      </c>
      <c r="H506" s="10">
        <v>0</v>
      </c>
      <c r="I506" s="10">
        <v>0</v>
      </c>
      <c r="J506" s="10">
        <v>0</v>
      </c>
      <c r="K506" s="15"/>
      <c r="L506" s="16"/>
    </row>
    <row r="507" spans="1:12" ht="18.2" customHeight="1" x14ac:dyDescent="0.25">
      <c r="A507" s="18"/>
      <c r="B507" s="19"/>
      <c r="C507" s="19"/>
      <c r="D507" s="19"/>
      <c r="E507" s="19"/>
      <c r="F507" s="6" t="s">
        <v>20</v>
      </c>
      <c r="G507" s="10">
        <f>SUM(H507:J507)</f>
        <v>6795.8210799999997</v>
      </c>
      <c r="H507" s="10">
        <v>6566.67</v>
      </c>
      <c r="I507" s="10">
        <v>133.33000000000001</v>
      </c>
      <c r="J507" s="10">
        <v>95.821079999999995</v>
      </c>
      <c r="K507" s="15"/>
      <c r="L507" s="16"/>
    </row>
    <row r="508" spans="1:12" ht="18.2" customHeight="1" x14ac:dyDescent="0.25">
      <c r="A508" s="18">
        <v>6</v>
      </c>
      <c r="B508" s="19" t="s">
        <v>129</v>
      </c>
      <c r="C508" s="19" t="s">
        <v>135</v>
      </c>
      <c r="D508" s="19" t="s">
        <v>24</v>
      </c>
      <c r="E508" s="19" t="s">
        <v>25</v>
      </c>
      <c r="F508" s="16" t="s">
        <v>18</v>
      </c>
      <c r="G508" s="17">
        <f>SUM(G511:G512)</f>
        <v>6795.8210799999997</v>
      </c>
      <c r="H508" s="17">
        <f>SUM(H511:H512)</f>
        <v>6566.67</v>
      </c>
      <c r="I508" s="17">
        <f>SUM(I511:I512)</f>
        <v>133.33000000000001</v>
      </c>
      <c r="J508" s="17">
        <f>SUM(J511:J512)</f>
        <v>95.821079999999995</v>
      </c>
      <c r="K508" s="15">
        <v>243210</v>
      </c>
      <c r="L508" s="16">
        <v>103</v>
      </c>
    </row>
    <row r="509" spans="1:12" ht="18.2" customHeight="1" x14ac:dyDescent="0.25">
      <c r="A509" s="18"/>
      <c r="B509" s="19"/>
      <c r="C509" s="19"/>
      <c r="D509" s="19"/>
      <c r="E509" s="19"/>
      <c r="F509" s="16"/>
      <c r="G509" s="17"/>
      <c r="H509" s="17"/>
      <c r="I509" s="17"/>
      <c r="J509" s="17"/>
      <c r="K509" s="15"/>
      <c r="L509" s="16"/>
    </row>
    <row r="510" spans="1:12" ht="18.2" customHeight="1" x14ac:dyDescent="0.25">
      <c r="A510" s="18"/>
      <c r="B510" s="19"/>
      <c r="C510" s="19"/>
      <c r="D510" s="19"/>
      <c r="E510" s="19"/>
      <c r="F510" s="16"/>
      <c r="G510" s="17"/>
      <c r="H510" s="17"/>
      <c r="I510" s="17"/>
      <c r="J510" s="17"/>
      <c r="K510" s="15"/>
      <c r="L510" s="16"/>
    </row>
    <row r="511" spans="1:12" ht="18.2" customHeight="1" x14ac:dyDescent="0.25">
      <c r="A511" s="18"/>
      <c r="B511" s="19"/>
      <c r="C511" s="19"/>
      <c r="D511" s="19"/>
      <c r="E511" s="19"/>
      <c r="F511" s="6" t="s">
        <v>19</v>
      </c>
      <c r="G511" s="10">
        <f>SUM(H511:J511)</f>
        <v>0</v>
      </c>
      <c r="H511" s="10">
        <v>0</v>
      </c>
      <c r="I511" s="10">
        <v>0</v>
      </c>
      <c r="J511" s="10">
        <v>0</v>
      </c>
      <c r="K511" s="15"/>
      <c r="L511" s="16"/>
    </row>
    <row r="512" spans="1:12" ht="18.2" customHeight="1" x14ac:dyDescent="0.25">
      <c r="A512" s="18"/>
      <c r="B512" s="19"/>
      <c r="C512" s="19"/>
      <c r="D512" s="19"/>
      <c r="E512" s="19"/>
      <c r="F512" s="6" t="s">
        <v>20</v>
      </c>
      <c r="G512" s="10">
        <f>SUM(H512:J512)</f>
        <v>6795.8210799999997</v>
      </c>
      <c r="H512" s="10">
        <v>6566.67</v>
      </c>
      <c r="I512" s="10">
        <v>133.33000000000001</v>
      </c>
      <c r="J512" s="10">
        <v>95.821079999999995</v>
      </c>
      <c r="K512" s="15"/>
      <c r="L512" s="16"/>
    </row>
    <row r="513" spans="1:12" ht="18.2" customHeight="1" x14ac:dyDescent="0.25">
      <c r="A513" s="18">
        <v>7</v>
      </c>
      <c r="B513" s="19" t="s">
        <v>129</v>
      </c>
      <c r="C513" s="19" t="s">
        <v>136</v>
      </c>
      <c r="D513" s="19" t="s">
        <v>24</v>
      </c>
      <c r="E513" s="19" t="s">
        <v>25</v>
      </c>
      <c r="F513" s="16" t="s">
        <v>18</v>
      </c>
      <c r="G513" s="17">
        <f>SUM(G516:G517)</f>
        <v>6795.8210799999997</v>
      </c>
      <c r="H513" s="17">
        <f>SUM(H516:H517)</f>
        <v>6566.67</v>
      </c>
      <c r="I513" s="17">
        <f>SUM(I516:I517)</f>
        <v>133.33000000000001</v>
      </c>
      <c r="J513" s="17">
        <f>SUM(J516:J517)</f>
        <v>95.821079999999995</v>
      </c>
      <c r="K513" s="15">
        <v>131333.4</v>
      </c>
      <c r="L513" s="16">
        <v>70</v>
      </c>
    </row>
    <row r="514" spans="1:12" ht="18.2" customHeight="1" x14ac:dyDescent="0.25">
      <c r="A514" s="18"/>
      <c r="B514" s="19"/>
      <c r="C514" s="19"/>
      <c r="D514" s="19"/>
      <c r="E514" s="19"/>
      <c r="F514" s="16"/>
      <c r="G514" s="17"/>
      <c r="H514" s="17"/>
      <c r="I514" s="17"/>
      <c r="J514" s="17"/>
      <c r="K514" s="15"/>
      <c r="L514" s="16"/>
    </row>
    <row r="515" spans="1:12" ht="18.2" customHeight="1" x14ac:dyDescent="0.25">
      <c r="A515" s="18"/>
      <c r="B515" s="19"/>
      <c r="C515" s="19"/>
      <c r="D515" s="19"/>
      <c r="E515" s="19"/>
      <c r="F515" s="16"/>
      <c r="G515" s="17"/>
      <c r="H515" s="17"/>
      <c r="I515" s="17"/>
      <c r="J515" s="17"/>
      <c r="K515" s="15"/>
      <c r="L515" s="16"/>
    </row>
    <row r="516" spans="1:12" ht="18.2" customHeight="1" x14ac:dyDescent="0.25">
      <c r="A516" s="18"/>
      <c r="B516" s="19"/>
      <c r="C516" s="19"/>
      <c r="D516" s="19"/>
      <c r="E516" s="19"/>
      <c r="F516" s="6" t="s">
        <v>19</v>
      </c>
      <c r="G516" s="10">
        <f>SUM(H516:J516)</f>
        <v>0</v>
      </c>
      <c r="H516" s="10">
        <v>0</v>
      </c>
      <c r="I516" s="10">
        <v>0</v>
      </c>
      <c r="J516" s="10">
        <v>0</v>
      </c>
      <c r="K516" s="15"/>
      <c r="L516" s="16"/>
    </row>
    <row r="517" spans="1:12" ht="18.2" customHeight="1" x14ac:dyDescent="0.25">
      <c r="A517" s="18"/>
      <c r="B517" s="19"/>
      <c r="C517" s="19"/>
      <c r="D517" s="19"/>
      <c r="E517" s="19"/>
      <c r="F517" s="6" t="s">
        <v>20</v>
      </c>
      <c r="G517" s="10">
        <f>SUM(H517:J517)</f>
        <v>6795.8210799999997</v>
      </c>
      <c r="H517" s="10">
        <v>6566.67</v>
      </c>
      <c r="I517" s="10">
        <v>133.33000000000001</v>
      </c>
      <c r="J517" s="10">
        <v>95.821079999999995</v>
      </c>
      <c r="K517" s="15"/>
      <c r="L517" s="16"/>
    </row>
    <row r="518" spans="1:12" ht="18.2" customHeight="1" x14ac:dyDescent="0.25">
      <c r="A518" s="18">
        <v>8</v>
      </c>
      <c r="B518" s="19" t="s">
        <v>129</v>
      </c>
      <c r="C518" s="19" t="s">
        <v>137</v>
      </c>
      <c r="D518" s="19" t="s">
        <v>24</v>
      </c>
      <c r="E518" s="19" t="s">
        <v>25</v>
      </c>
      <c r="F518" s="16" t="s">
        <v>18</v>
      </c>
      <c r="G518" s="17">
        <f>SUM(G521:G522)</f>
        <v>6795.8210799999997</v>
      </c>
      <c r="H518" s="17">
        <f>SUM(H521:H522)</f>
        <v>6566.67</v>
      </c>
      <c r="I518" s="17">
        <f>SUM(I521:I522)</f>
        <v>133.33000000000001</v>
      </c>
      <c r="J518" s="17">
        <f>SUM(J521:J522)</f>
        <v>95.821079999999995</v>
      </c>
      <c r="K518" s="15">
        <v>87555.6</v>
      </c>
      <c r="L518" s="16">
        <v>45</v>
      </c>
    </row>
    <row r="519" spans="1:12" ht="18.2" customHeight="1" x14ac:dyDescent="0.25">
      <c r="A519" s="18"/>
      <c r="B519" s="19"/>
      <c r="C519" s="19"/>
      <c r="D519" s="19"/>
      <c r="E519" s="19"/>
      <c r="F519" s="16"/>
      <c r="G519" s="17"/>
      <c r="H519" s="17"/>
      <c r="I519" s="17"/>
      <c r="J519" s="17"/>
      <c r="K519" s="15"/>
      <c r="L519" s="16"/>
    </row>
    <row r="520" spans="1:12" ht="18.2" customHeight="1" x14ac:dyDescent="0.25">
      <c r="A520" s="18"/>
      <c r="B520" s="19"/>
      <c r="C520" s="19"/>
      <c r="D520" s="19"/>
      <c r="E520" s="19"/>
      <c r="F520" s="16"/>
      <c r="G520" s="17"/>
      <c r="H520" s="17"/>
      <c r="I520" s="17"/>
      <c r="J520" s="17"/>
      <c r="K520" s="15"/>
      <c r="L520" s="16"/>
    </row>
    <row r="521" spans="1:12" ht="18.2" customHeight="1" x14ac:dyDescent="0.25">
      <c r="A521" s="18"/>
      <c r="B521" s="19"/>
      <c r="C521" s="19"/>
      <c r="D521" s="19"/>
      <c r="E521" s="19"/>
      <c r="F521" s="6" t="s">
        <v>19</v>
      </c>
      <c r="G521" s="10">
        <f>SUM(H521:J521)</f>
        <v>0</v>
      </c>
      <c r="H521" s="10">
        <v>0</v>
      </c>
      <c r="I521" s="10">
        <v>0</v>
      </c>
      <c r="J521" s="10">
        <v>0</v>
      </c>
      <c r="K521" s="15"/>
      <c r="L521" s="16"/>
    </row>
    <row r="522" spans="1:12" ht="18.2" customHeight="1" x14ac:dyDescent="0.25">
      <c r="A522" s="18"/>
      <c r="B522" s="19"/>
      <c r="C522" s="19"/>
      <c r="D522" s="19"/>
      <c r="E522" s="19"/>
      <c r="F522" s="6" t="s">
        <v>20</v>
      </c>
      <c r="G522" s="10">
        <f>SUM(H522:J522)</f>
        <v>6795.8210799999997</v>
      </c>
      <c r="H522" s="10">
        <v>6566.67</v>
      </c>
      <c r="I522" s="10">
        <v>133.33000000000001</v>
      </c>
      <c r="J522" s="10">
        <v>95.821079999999995</v>
      </c>
      <c r="K522" s="15"/>
      <c r="L522" s="16"/>
    </row>
    <row r="523" spans="1:12" ht="18.2" customHeight="1" x14ac:dyDescent="0.25">
      <c r="A523" s="18">
        <v>9</v>
      </c>
      <c r="B523" s="19" t="s">
        <v>129</v>
      </c>
      <c r="C523" s="19" t="s">
        <v>138</v>
      </c>
      <c r="D523" s="19" t="s">
        <v>24</v>
      </c>
      <c r="E523" s="19" t="s">
        <v>25</v>
      </c>
      <c r="F523" s="16" t="s">
        <v>18</v>
      </c>
      <c r="G523" s="17">
        <f>SUM(G526:G527)</f>
        <v>6795.8210799999997</v>
      </c>
      <c r="H523" s="17">
        <f>SUM(H526:H527)</f>
        <v>6566.67</v>
      </c>
      <c r="I523" s="17">
        <f>SUM(I526:I527)</f>
        <v>133.33000000000001</v>
      </c>
      <c r="J523" s="17">
        <f>SUM(J526:J527)</f>
        <v>95.821079999999995</v>
      </c>
      <c r="K523" s="15">
        <v>84188.08</v>
      </c>
      <c r="L523" s="16">
        <v>42</v>
      </c>
    </row>
    <row r="524" spans="1:12" ht="18.2" customHeight="1" x14ac:dyDescent="0.25">
      <c r="A524" s="18"/>
      <c r="B524" s="19"/>
      <c r="C524" s="19"/>
      <c r="D524" s="19"/>
      <c r="E524" s="19"/>
      <c r="F524" s="16"/>
      <c r="G524" s="17"/>
      <c r="H524" s="17"/>
      <c r="I524" s="17"/>
      <c r="J524" s="17"/>
      <c r="K524" s="15"/>
      <c r="L524" s="16"/>
    </row>
    <row r="525" spans="1:12" ht="18.2" customHeight="1" x14ac:dyDescent="0.25">
      <c r="A525" s="18"/>
      <c r="B525" s="19"/>
      <c r="C525" s="19"/>
      <c r="D525" s="19"/>
      <c r="E525" s="19"/>
      <c r="F525" s="16"/>
      <c r="G525" s="17"/>
      <c r="H525" s="17"/>
      <c r="I525" s="17"/>
      <c r="J525" s="17"/>
      <c r="K525" s="15"/>
      <c r="L525" s="16"/>
    </row>
    <row r="526" spans="1:12" ht="18.2" customHeight="1" x14ac:dyDescent="0.25">
      <c r="A526" s="18"/>
      <c r="B526" s="19"/>
      <c r="C526" s="19"/>
      <c r="D526" s="19"/>
      <c r="E526" s="19"/>
      <c r="F526" s="6" t="s">
        <v>19</v>
      </c>
      <c r="G526" s="10">
        <f>SUM(H526:J526)</f>
        <v>0</v>
      </c>
      <c r="H526" s="10">
        <v>0</v>
      </c>
      <c r="I526" s="10">
        <v>0</v>
      </c>
      <c r="J526" s="10">
        <v>0</v>
      </c>
      <c r="K526" s="15"/>
      <c r="L526" s="16"/>
    </row>
    <row r="527" spans="1:12" ht="18.2" customHeight="1" x14ac:dyDescent="0.25">
      <c r="A527" s="18"/>
      <c r="B527" s="19"/>
      <c r="C527" s="19"/>
      <c r="D527" s="19"/>
      <c r="E527" s="19"/>
      <c r="F527" s="6" t="s">
        <v>20</v>
      </c>
      <c r="G527" s="10">
        <f>SUM(H527:J527)</f>
        <v>6795.8210799999997</v>
      </c>
      <c r="H527" s="10">
        <v>6566.67</v>
      </c>
      <c r="I527" s="10">
        <v>133.33000000000001</v>
      </c>
      <c r="J527" s="10">
        <v>95.821079999999995</v>
      </c>
      <c r="K527" s="15"/>
      <c r="L527" s="16"/>
    </row>
    <row r="528" spans="1:12" ht="18.2" customHeight="1" x14ac:dyDescent="0.25">
      <c r="A528" s="18">
        <v>10</v>
      </c>
      <c r="B528" s="19" t="s">
        <v>129</v>
      </c>
      <c r="C528" s="19" t="s">
        <v>139</v>
      </c>
      <c r="D528" s="19" t="s">
        <v>24</v>
      </c>
      <c r="E528" s="19" t="s">
        <v>25</v>
      </c>
      <c r="F528" s="16" t="s">
        <v>18</v>
      </c>
      <c r="G528" s="17">
        <f>SUM(G531:G532)</f>
        <v>6795.8210799999997</v>
      </c>
      <c r="H528" s="17">
        <f>SUM(H531:H532)</f>
        <v>6566.67</v>
      </c>
      <c r="I528" s="17">
        <f>SUM(I531:I532)</f>
        <v>133.33000000000001</v>
      </c>
      <c r="J528" s="17">
        <f>SUM(J531:J532)</f>
        <v>95.821079999999995</v>
      </c>
      <c r="K528" s="15">
        <v>193137.35</v>
      </c>
      <c r="L528" s="16">
        <v>93</v>
      </c>
    </row>
    <row r="529" spans="1:12" ht="18.2" customHeight="1" x14ac:dyDescent="0.25">
      <c r="A529" s="18"/>
      <c r="B529" s="19"/>
      <c r="C529" s="19"/>
      <c r="D529" s="19"/>
      <c r="E529" s="19"/>
      <c r="F529" s="16"/>
      <c r="G529" s="17"/>
      <c r="H529" s="17"/>
      <c r="I529" s="17"/>
      <c r="J529" s="17"/>
      <c r="K529" s="15"/>
      <c r="L529" s="16"/>
    </row>
    <row r="530" spans="1:12" ht="18.2" customHeight="1" x14ac:dyDescent="0.25">
      <c r="A530" s="18"/>
      <c r="B530" s="19"/>
      <c r="C530" s="19"/>
      <c r="D530" s="19"/>
      <c r="E530" s="19"/>
      <c r="F530" s="16"/>
      <c r="G530" s="17"/>
      <c r="H530" s="17"/>
      <c r="I530" s="17"/>
      <c r="J530" s="17"/>
      <c r="K530" s="15"/>
      <c r="L530" s="16"/>
    </row>
    <row r="531" spans="1:12" ht="18.2" customHeight="1" x14ac:dyDescent="0.25">
      <c r="A531" s="18"/>
      <c r="B531" s="19"/>
      <c r="C531" s="19"/>
      <c r="D531" s="19"/>
      <c r="E531" s="19"/>
      <c r="F531" s="6" t="s">
        <v>19</v>
      </c>
      <c r="G531" s="10">
        <f>SUM(H531:J531)</f>
        <v>0</v>
      </c>
      <c r="H531" s="10">
        <v>0</v>
      </c>
      <c r="I531" s="10">
        <v>0</v>
      </c>
      <c r="J531" s="10">
        <v>0</v>
      </c>
      <c r="K531" s="15"/>
      <c r="L531" s="16"/>
    </row>
    <row r="532" spans="1:12" ht="18.2" customHeight="1" x14ac:dyDescent="0.25">
      <c r="A532" s="18"/>
      <c r="B532" s="19"/>
      <c r="C532" s="19"/>
      <c r="D532" s="19"/>
      <c r="E532" s="19"/>
      <c r="F532" s="6" t="s">
        <v>20</v>
      </c>
      <c r="G532" s="10">
        <f>SUM(H532:J532)</f>
        <v>6795.8210799999997</v>
      </c>
      <c r="H532" s="10">
        <v>6566.67</v>
      </c>
      <c r="I532" s="10">
        <v>133.33000000000001</v>
      </c>
      <c r="J532" s="10">
        <v>95.821079999999995</v>
      </c>
      <c r="K532" s="15"/>
      <c r="L532" s="16"/>
    </row>
    <row r="533" spans="1:12" ht="18.2" customHeight="1" x14ac:dyDescent="0.25">
      <c r="A533" s="20" t="s">
        <v>140</v>
      </c>
      <c r="B533" s="20"/>
      <c r="C533" s="20"/>
      <c r="D533" s="20"/>
      <c r="E533" s="20"/>
      <c r="F533" s="16" t="s">
        <v>18</v>
      </c>
      <c r="G533" s="17">
        <f>SUM(G536:G537)</f>
        <v>39030.327619999996</v>
      </c>
      <c r="H533" s="17">
        <f>SUM(H538,H543,H548,H553,H558)</f>
        <v>37714.248</v>
      </c>
      <c r="I533" s="17">
        <f>SUM(I538,I543,I548,I553,I558)</f>
        <v>765.75199999999995</v>
      </c>
      <c r="J533" s="17">
        <f>SUM(J538,J543,J548,J553,J558)</f>
        <v>550.32762000000002</v>
      </c>
      <c r="K533" s="15" t="str">
        <f>IF(H537=0,"-","")</f>
        <v/>
      </c>
      <c r="L533" s="16" t="str">
        <f>IF(H537=0,"-","")</f>
        <v/>
      </c>
    </row>
    <row r="534" spans="1:12" ht="18.2" customHeight="1" x14ac:dyDescent="0.25">
      <c r="A534" s="20"/>
      <c r="B534" s="20"/>
      <c r="C534" s="20"/>
      <c r="D534" s="20"/>
      <c r="E534" s="20"/>
      <c r="F534" s="16"/>
      <c r="G534" s="17"/>
      <c r="H534" s="17"/>
      <c r="I534" s="17"/>
      <c r="J534" s="17"/>
      <c r="K534" s="15"/>
      <c r="L534" s="16"/>
    </row>
    <row r="535" spans="1:12" ht="18.2" customHeight="1" x14ac:dyDescent="0.25">
      <c r="A535" s="20"/>
      <c r="B535" s="20"/>
      <c r="C535" s="20"/>
      <c r="D535" s="20"/>
      <c r="E535" s="20"/>
      <c r="F535" s="16"/>
      <c r="G535" s="17"/>
      <c r="H535" s="17"/>
      <c r="I535" s="17"/>
      <c r="J535" s="17"/>
      <c r="K535" s="15"/>
      <c r="L535" s="16"/>
    </row>
    <row r="536" spans="1:12" ht="18.2" customHeight="1" x14ac:dyDescent="0.25">
      <c r="A536" s="20"/>
      <c r="B536" s="20"/>
      <c r="C536" s="20"/>
      <c r="D536" s="20"/>
      <c r="E536" s="20"/>
      <c r="F536" s="6" t="s">
        <v>19</v>
      </c>
      <c r="G536" s="10">
        <f>SUM(H536:J536)</f>
        <v>0</v>
      </c>
      <c r="H536" s="10">
        <f t="shared" ref="H536:J537" si="17">SUM(H541,H546,H551,H556,H561)</f>
        <v>0</v>
      </c>
      <c r="I536" s="10">
        <f t="shared" si="17"/>
        <v>0</v>
      </c>
      <c r="J536" s="10">
        <f t="shared" si="17"/>
        <v>0</v>
      </c>
      <c r="K536" s="15"/>
      <c r="L536" s="16"/>
    </row>
    <row r="537" spans="1:12" ht="18.2" customHeight="1" x14ac:dyDescent="0.25">
      <c r="A537" s="20"/>
      <c r="B537" s="20"/>
      <c r="C537" s="20"/>
      <c r="D537" s="20"/>
      <c r="E537" s="20"/>
      <c r="F537" s="6" t="s">
        <v>20</v>
      </c>
      <c r="G537" s="10">
        <f>SUM(H537:J537)</f>
        <v>39030.327619999996</v>
      </c>
      <c r="H537" s="10">
        <f t="shared" si="17"/>
        <v>37714.248</v>
      </c>
      <c r="I537" s="10">
        <f t="shared" si="17"/>
        <v>765.75199999999995</v>
      </c>
      <c r="J537" s="10">
        <f t="shared" si="17"/>
        <v>550.32762000000002</v>
      </c>
      <c r="K537" s="15"/>
      <c r="L537" s="16"/>
    </row>
    <row r="538" spans="1:12" ht="18.2" customHeight="1" x14ac:dyDescent="0.25">
      <c r="A538" s="18">
        <v>1</v>
      </c>
      <c r="B538" s="19" t="s">
        <v>141</v>
      </c>
      <c r="C538" s="19" t="s">
        <v>278</v>
      </c>
      <c r="D538" s="19" t="s">
        <v>24</v>
      </c>
      <c r="E538" s="19" t="s">
        <v>25</v>
      </c>
      <c r="F538" s="16" t="s">
        <v>18</v>
      </c>
      <c r="G538" s="17">
        <f>SUM(G541:G542)</f>
        <v>7505.83223</v>
      </c>
      <c r="H538" s="17">
        <f>SUM(H541:H542)</f>
        <v>7252.74</v>
      </c>
      <c r="I538" s="17">
        <f>SUM(I541:I542)</f>
        <v>147.26</v>
      </c>
      <c r="J538" s="17">
        <f>SUM(J541:J542)</f>
        <v>105.83223</v>
      </c>
      <c r="K538" s="15">
        <v>154313.62</v>
      </c>
      <c r="L538" s="16">
        <v>79</v>
      </c>
    </row>
    <row r="539" spans="1:12" ht="18.2" customHeight="1" x14ac:dyDescent="0.25">
      <c r="A539" s="18"/>
      <c r="B539" s="19"/>
      <c r="C539" s="19"/>
      <c r="D539" s="19"/>
      <c r="E539" s="19"/>
      <c r="F539" s="16"/>
      <c r="G539" s="17"/>
      <c r="H539" s="17"/>
      <c r="I539" s="17"/>
      <c r="J539" s="17"/>
      <c r="K539" s="15"/>
      <c r="L539" s="16"/>
    </row>
    <row r="540" spans="1:12" ht="18.2" customHeight="1" x14ac:dyDescent="0.25">
      <c r="A540" s="18"/>
      <c r="B540" s="19"/>
      <c r="C540" s="19"/>
      <c r="D540" s="19"/>
      <c r="E540" s="19"/>
      <c r="F540" s="16"/>
      <c r="G540" s="17"/>
      <c r="H540" s="17"/>
      <c r="I540" s="17"/>
      <c r="J540" s="17"/>
      <c r="K540" s="15"/>
      <c r="L540" s="16"/>
    </row>
    <row r="541" spans="1:12" ht="18.2" customHeight="1" x14ac:dyDescent="0.25">
      <c r="A541" s="18"/>
      <c r="B541" s="19"/>
      <c r="C541" s="19"/>
      <c r="D541" s="19"/>
      <c r="E541" s="19"/>
      <c r="F541" s="6" t="s">
        <v>19</v>
      </c>
      <c r="G541" s="10">
        <f>SUM(H541:J541)</f>
        <v>0</v>
      </c>
      <c r="H541" s="10">
        <v>0</v>
      </c>
      <c r="I541" s="10">
        <v>0</v>
      </c>
      <c r="J541" s="10">
        <v>0</v>
      </c>
      <c r="K541" s="15"/>
      <c r="L541" s="16"/>
    </row>
    <row r="542" spans="1:12" ht="18.2" customHeight="1" x14ac:dyDescent="0.25">
      <c r="A542" s="18"/>
      <c r="B542" s="19"/>
      <c r="C542" s="19"/>
      <c r="D542" s="19"/>
      <c r="E542" s="19"/>
      <c r="F542" s="6" t="s">
        <v>20</v>
      </c>
      <c r="G542" s="10">
        <f>SUM(H542:J542)</f>
        <v>7505.83223</v>
      </c>
      <c r="H542" s="10">
        <v>7252.74</v>
      </c>
      <c r="I542" s="10">
        <v>147.26</v>
      </c>
      <c r="J542" s="10">
        <v>105.83223</v>
      </c>
      <c r="K542" s="15"/>
      <c r="L542" s="16"/>
    </row>
    <row r="543" spans="1:12" ht="18.2" customHeight="1" x14ac:dyDescent="0.25">
      <c r="A543" s="18">
        <v>2</v>
      </c>
      <c r="B543" s="19" t="s">
        <v>141</v>
      </c>
      <c r="C543" s="19" t="s">
        <v>142</v>
      </c>
      <c r="D543" s="19" t="s">
        <v>24</v>
      </c>
      <c r="E543" s="19" t="s">
        <v>25</v>
      </c>
      <c r="F543" s="16" t="s">
        <v>18</v>
      </c>
      <c r="G543" s="17">
        <f>SUM(G546:G547)</f>
        <v>5680.0892599999997</v>
      </c>
      <c r="H543" s="17">
        <f>SUM(H546:H547)</f>
        <v>5488.56</v>
      </c>
      <c r="I543" s="17">
        <f>SUM(I546:I547)</f>
        <v>111.44</v>
      </c>
      <c r="J543" s="17">
        <f>SUM(J546:J547)</f>
        <v>80.089259999999996</v>
      </c>
      <c r="K543" s="15">
        <v>98010</v>
      </c>
      <c r="L543" s="16">
        <v>54</v>
      </c>
    </row>
    <row r="544" spans="1:12" ht="18.2" customHeight="1" x14ac:dyDescent="0.25">
      <c r="A544" s="18"/>
      <c r="B544" s="19"/>
      <c r="C544" s="19"/>
      <c r="D544" s="19"/>
      <c r="E544" s="19"/>
      <c r="F544" s="16"/>
      <c r="G544" s="17"/>
      <c r="H544" s="17"/>
      <c r="I544" s="17"/>
      <c r="J544" s="17"/>
      <c r="K544" s="15"/>
      <c r="L544" s="16"/>
    </row>
    <row r="545" spans="1:12" ht="18.2" customHeight="1" x14ac:dyDescent="0.25">
      <c r="A545" s="18"/>
      <c r="B545" s="19"/>
      <c r="C545" s="19"/>
      <c r="D545" s="19"/>
      <c r="E545" s="19"/>
      <c r="F545" s="16"/>
      <c r="G545" s="17"/>
      <c r="H545" s="17"/>
      <c r="I545" s="17"/>
      <c r="J545" s="17"/>
      <c r="K545" s="15"/>
      <c r="L545" s="16"/>
    </row>
    <row r="546" spans="1:12" ht="18.2" customHeight="1" x14ac:dyDescent="0.25">
      <c r="A546" s="18"/>
      <c r="B546" s="19"/>
      <c r="C546" s="19"/>
      <c r="D546" s="19"/>
      <c r="E546" s="19"/>
      <c r="F546" s="6" t="s">
        <v>19</v>
      </c>
      <c r="G546" s="10">
        <f>SUM(H546:J546)</f>
        <v>0</v>
      </c>
      <c r="H546" s="10">
        <v>0</v>
      </c>
      <c r="I546" s="10">
        <v>0</v>
      </c>
      <c r="J546" s="10">
        <v>0</v>
      </c>
      <c r="K546" s="15"/>
      <c r="L546" s="16"/>
    </row>
    <row r="547" spans="1:12" ht="18.2" customHeight="1" x14ac:dyDescent="0.25">
      <c r="A547" s="18"/>
      <c r="B547" s="19"/>
      <c r="C547" s="19"/>
      <c r="D547" s="19"/>
      <c r="E547" s="19"/>
      <c r="F547" s="6" t="s">
        <v>20</v>
      </c>
      <c r="G547" s="10">
        <f>SUM(H547:J547)</f>
        <v>5680.0892599999997</v>
      </c>
      <c r="H547" s="10">
        <v>5488.56</v>
      </c>
      <c r="I547" s="10">
        <v>111.44</v>
      </c>
      <c r="J547" s="10">
        <v>80.089259999999996</v>
      </c>
      <c r="K547" s="15"/>
      <c r="L547" s="16"/>
    </row>
    <row r="548" spans="1:12" ht="18.2" customHeight="1" x14ac:dyDescent="0.25">
      <c r="A548" s="18">
        <v>3</v>
      </c>
      <c r="B548" s="19" t="s">
        <v>141</v>
      </c>
      <c r="C548" s="19" t="s">
        <v>143</v>
      </c>
      <c r="D548" s="19" t="s">
        <v>24</v>
      </c>
      <c r="E548" s="19" t="s">
        <v>25</v>
      </c>
      <c r="F548" s="16" t="s">
        <v>18</v>
      </c>
      <c r="G548" s="17">
        <f>SUM(G551:G552)</f>
        <v>4949.7920700000004</v>
      </c>
      <c r="H548" s="17">
        <f>SUM(H551:H552)</f>
        <v>4782.8879999999999</v>
      </c>
      <c r="I548" s="17">
        <f>SUM(I551:I552)</f>
        <v>97.111999999999995</v>
      </c>
      <c r="J548" s="17">
        <f>SUM(J551:J552)</f>
        <v>69.792069999999995</v>
      </c>
      <c r="K548" s="15">
        <v>83910.32</v>
      </c>
      <c r="L548" s="16">
        <v>40</v>
      </c>
    </row>
    <row r="549" spans="1:12" ht="18.2" customHeight="1" x14ac:dyDescent="0.25">
      <c r="A549" s="18"/>
      <c r="B549" s="19"/>
      <c r="C549" s="19"/>
      <c r="D549" s="19"/>
      <c r="E549" s="19"/>
      <c r="F549" s="16"/>
      <c r="G549" s="17"/>
      <c r="H549" s="17"/>
      <c r="I549" s="17"/>
      <c r="J549" s="17"/>
      <c r="K549" s="15"/>
      <c r="L549" s="16"/>
    </row>
    <row r="550" spans="1:12" ht="18.2" customHeight="1" x14ac:dyDescent="0.25">
      <c r="A550" s="18"/>
      <c r="B550" s="19"/>
      <c r="C550" s="19"/>
      <c r="D550" s="19"/>
      <c r="E550" s="19"/>
      <c r="F550" s="16"/>
      <c r="G550" s="17"/>
      <c r="H550" s="17"/>
      <c r="I550" s="17"/>
      <c r="J550" s="17"/>
      <c r="K550" s="15"/>
      <c r="L550" s="16"/>
    </row>
    <row r="551" spans="1:12" ht="18.2" customHeight="1" x14ac:dyDescent="0.25">
      <c r="A551" s="18"/>
      <c r="B551" s="19"/>
      <c r="C551" s="19"/>
      <c r="D551" s="19"/>
      <c r="E551" s="19"/>
      <c r="F551" s="6" t="s">
        <v>19</v>
      </c>
      <c r="G551" s="10">
        <f>SUM(H551:J551)</f>
        <v>0</v>
      </c>
      <c r="H551" s="10">
        <v>0</v>
      </c>
      <c r="I551" s="10">
        <v>0</v>
      </c>
      <c r="J551" s="10">
        <v>0</v>
      </c>
      <c r="K551" s="15"/>
      <c r="L551" s="16"/>
    </row>
    <row r="552" spans="1:12" ht="18.2" customHeight="1" x14ac:dyDescent="0.25">
      <c r="A552" s="18"/>
      <c r="B552" s="19"/>
      <c r="C552" s="19"/>
      <c r="D552" s="19"/>
      <c r="E552" s="19"/>
      <c r="F552" s="6" t="s">
        <v>20</v>
      </c>
      <c r="G552" s="10">
        <f>SUM(H552:J552)</f>
        <v>4949.7920700000004</v>
      </c>
      <c r="H552" s="10">
        <v>4782.8879999999999</v>
      </c>
      <c r="I552" s="10">
        <v>97.111999999999995</v>
      </c>
      <c r="J552" s="10">
        <v>69.792069999999995</v>
      </c>
      <c r="K552" s="15"/>
      <c r="L552" s="16"/>
    </row>
    <row r="553" spans="1:12" ht="18.2" customHeight="1" x14ac:dyDescent="0.25">
      <c r="A553" s="18">
        <v>4</v>
      </c>
      <c r="B553" s="19" t="s">
        <v>141</v>
      </c>
      <c r="C553" s="19" t="s">
        <v>144</v>
      </c>
      <c r="D553" s="19" t="s">
        <v>24</v>
      </c>
      <c r="E553" s="19" t="s">
        <v>25</v>
      </c>
      <c r="F553" s="16" t="s">
        <v>18</v>
      </c>
      <c r="G553" s="17">
        <f>SUM(G556:G557)</f>
        <v>11360.178519999999</v>
      </c>
      <c r="H553" s="17">
        <f>SUM(H556:H557)</f>
        <v>10977.12</v>
      </c>
      <c r="I553" s="17">
        <f>SUM(I556:I557)</f>
        <v>222.88</v>
      </c>
      <c r="J553" s="17">
        <f>SUM(J556:J557)</f>
        <v>160.17851999999999</v>
      </c>
      <c r="K553" s="15">
        <v>144435.79</v>
      </c>
      <c r="L553" s="16">
        <v>74</v>
      </c>
    </row>
    <row r="554" spans="1:12" ht="18.2" customHeight="1" x14ac:dyDescent="0.25">
      <c r="A554" s="18"/>
      <c r="B554" s="19"/>
      <c r="C554" s="19"/>
      <c r="D554" s="19"/>
      <c r="E554" s="19"/>
      <c r="F554" s="16"/>
      <c r="G554" s="17"/>
      <c r="H554" s="17"/>
      <c r="I554" s="17"/>
      <c r="J554" s="17"/>
      <c r="K554" s="15"/>
      <c r="L554" s="16"/>
    </row>
    <row r="555" spans="1:12" ht="18.2" customHeight="1" x14ac:dyDescent="0.25">
      <c r="A555" s="18"/>
      <c r="B555" s="19"/>
      <c r="C555" s="19"/>
      <c r="D555" s="19"/>
      <c r="E555" s="19"/>
      <c r="F555" s="16"/>
      <c r="G555" s="17"/>
      <c r="H555" s="17"/>
      <c r="I555" s="17"/>
      <c r="J555" s="17"/>
      <c r="K555" s="15"/>
      <c r="L555" s="16"/>
    </row>
    <row r="556" spans="1:12" ht="18.2" customHeight="1" x14ac:dyDescent="0.25">
      <c r="A556" s="18"/>
      <c r="B556" s="19"/>
      <c r="C556" s="19"/>
      <c r="D556" s="19"/>
      <c r="E556" s="19"/>
      <c r="F556" s="6" t="s">
        <v>19</v>
      </c>
      <c r="G556" s="10">
        <f>SUM(H556:J556)</f>
        <v>0</v>
      </c>
      <c r="H556" s="10">
        <v>0</v>
      </c>
      <c r="I556" s="10">
        <v>0</v>
      </c>
      <c r="J556" s="10">
        <v>0</v>
      </c>
      <c r="K556" s="15"/>
      <c r="L556" s="16"/>
    </row>
    <row r="557" spans="1:12" ht="18.2" customHeight="1" x14ac:dyDescent="0.25">
      <c r="A557" s="18"/>
      <c r="B557" s="19"/>
      <c r="C557" s="19"/>
      <c r="D557" s="19"/>
      <c r="E557" s="19"/>
      <c r="F557" s="6" t="s">
        <v>20</v>
      </c>
      <c r="G557" s="10">
        <f>SUM(H557:J557)</f>
        <v>11360.178519999999</v>
      </c>
      <c r="H557" s="10">
        <v>10977.12</v>
      </c>
      <c r="I557" s="10">
        <v>222.88</v>
      </c>
      <c r="J557" s="10">
        <v>160.17851999999999</v>
      </c>
      <c r="K557" s="15"/>
      <c r="L557" s="16"/>
    </row>
    <row r="558" spans="1:12" ht="18.2" customHeight="1" x14ac:dyDescent="0.25">
      <c r="A558" s="18">
        <v>5</v>
      </c>
      <c r="B558" s="19" t="s">
        <v>141</v>
      </c>
      <c r="C558" s="19" t="s">
        <v>145</v>
      </c>
      <c r="D558" s="19" t="s">
        <v>24</v>
      </c>
      <c r="E558" s="19" t="s">
        <v>26</v>
      </c>
      <c r="F558" s="16" t="s">
        <v>18</v>
      </c>
      <c r="G558" s="17">
        <f>SUM(G561:G562)</f>
        <v>9534.4355400000004</v>
      </c>
      <c r="H558" s="17">
        <f>SUM(H561:H562)</f>
        <v>9212.94</v>
      </c>
      <c r="I558" s="17">
        <f>SUM(I561:I562)</f>
        <v>187.06</v>
      </c>
      <c r="J558" s="17">
        <f>SUM(J561:J562)</f>
        <v>134.43554</v>
      </c>
      <c r="K558" s="15">
        <v>708687.69</v>
      </c>
      <c r="L558" s="16">
        <v>158</v>
      </c>
    </row>
    <row r="559" spans="1:12" ht="18.2" customHeight="1" x14ac:dyDescent="0.25">
      <c r="A559" s="18"/>
      <c r="B559" s="19"/>
      <c r="C559" s="19"/>
      <c r="D559" s="19"/>
      <c r="E559" s="19"/>
      <c r="F559" s="16"/>
      <c r="G559" s="17"/>
      <c r="H559" s="17"/>
      <c r="I559" s="17"/>
      <c r="J559" s="17"/>
      <c r="K559" s="15"/>
      <c r="L559" s="16"/>
    </row>
    <row r="560" spans="1:12" ht="18.2" customHeight="1" x14ac:dyDescent="0.25">
      <c r="A560" s="18"/>
      <c r="B560" s="19"/>
      <c r="C560" s="19"/>
      <c r="D560" s="19"/>
      <c r="E560" s="19"/>
      <c r="F560" s="16"/>
      <c r="G560" s="17"/>
      <c r="H560" s="17"/>
      <c r="I560" s="17"/>
      <c r="J560" s="17"/>
      <c r="K560" s="15"/>
      <c r="L560" s="16"/>
    </row>
    <row r="561" spans="1:12" ht="18.2" customHeight="1" x14ac:dyDescent="0.25">
      <c r="A561" s="18"/>
      <c r="B561" s="19"/>
      <c r="C561" s="19"/>
      <c r="D561" s="19"/>
      <c r="E561" s="19"/>
      <c r="F561" s="6" t="s">
        <v>19</v>
      </c>
      <c r="G561" s="10">
        <f>SUM(H561:J561)</f>
        <v>0</v>
      </c>
      <c r="H561" s="10">
        <v>0</v>
      </c>
      <c r="I561" s="10">
        <v>0</v>
      </c>
      <c r="J561" s="10">
        <v>0</v>
      </c>
      <c r="K561" s="15"/>
      <c r="L561" s="16"/>
    </row>
    <row r="562" spans="1:12" ht="18.2" customHeight="1" x14ac:dyDescent="0.25">
      <c r="A562" s="18"/>
      <c r="B562" s="19"/>
      <c r="C562" s="19"/>
      <c r="D562" s="19"/>
      <c r="E562" s="19"/>
      <c r="F562" s="6" t="s">
        <v>20</v>
      </c>
      <c r="G562" s="10">
        <f>SUM(H562:J562)</f>
        <v>9534.4355400000004</v>
      </c>
      <c r="H562" s="10">
        <v>9212.94</v>
      </c>
      <c r="I562" s="10">
        <v>187.06</v>
      </c>
      <c r="J562" s="10">
        <v>134.43554</v>
      </c>
      <c r="K562" s="15"/>
      <c r="L562" s="16"/>
    </row>
    <row r="563" spans="1:12" ht="18.2" customHeight="1" x14ac:dyDescent="0.25">
      <c r="A563" s="20" t="s">
        <v>146</v>
      </c>
      <c r="B563" s="20"/>
      <c r="C563" s="20"/>
      <c r="D563" s="20"/>
      <c r="E563" s="20"/>
      <c r="F563" s="16" t="s">
        <v>18</v>
      </c>
      <c r="G563" s="17">
        <f>SUM(G566:G567)</f>
        <v>51346.323150000004</v>
      </c>
      <c r="H563" s="17">
        <f>SUM(H568,H573)</f>
        <v>49614.955430000002</v>
      </c>
      <c r="I563" s="17">
        <f>SUM(I568,I573)</f>
        <v>1007.3845699999999</v>
      </c>
      <c r="J563" s="17">
        <f>SUM(J568,J573)</f>
        <v>723.98315000000002</v>
      </c>
      <c r="K563" s="15" t="str">
        <f>IF(H567=0,"-","")</f>
        <v/>
      </c>
      <c r="L563" s="16" t="str">
        <f>IF(H567=0,"-","")</f>
        <v/>
      </c>
    </row>
    <row r="564" spans="1:12" ht="18.2" customHeight="1" x14ac:dyDescent="0.25">
      <c r="A564" s="20"/>
      <c r="B564" s="20"/>
      <c r="C564" s="20"/>
      <c r="D564" s="20"/>
      <c r="E564" s="20"/>
      <c r="F564" s="16"/>
      <c r="G564" s="17"/>
      <c r="H564" s="17"/>
      <c r="I564" s="17"/>
      <c r="J564" s="17"/>
      <c r="K564" s="15"/>
      <c r="L564" s="16"/>
    </row>
    <row r="565" spans="1:12" ht="18.2" customHeight="1" x14ac:dyDescent="0.25">
      <c r="A565" s="20"/>
      <c r="B565" s="20"/>
      <c r="C565" s="20"/>
      <c r="D565" s="20"/>
      <c r="E565" s="20"/>
      <c r="F565" s="16"/>
      <c r="G565" s="17"/>
      <c r="H565" s="17"/>
      <c r="I565" s="17"/>
      <c r="J565" s="17"/>
      <c r="K565" s="15"/>
      <c r="L565" s="16"/>
    </row>
    <row r="566" spans="1:12" ht="18.2" customHeight="1" x14ac:dyDescent="0.25">
      <c r="A566" s="20"/>
      <c r="B566" s="20"/>
      <c r="C566" s="20"/>
      <c r="D566" s="20"/>
      <c r="E566" s="20"/>
      <c r="F566" s="6" t="s">
        <v>19</v>
      </c>
      <c r="G566" s="10">
        <f>SUM(H566:J566)</f>
        <v>0</v>
      </c>
      <c r="H566" s="10">
        <f t="shared" ref="H566:J567" si="18">SUM(H571,H576)</f>
        <v>0</v>
      </c>
      <c r="I566" s="10">
        <f t="shared" si="18"/>
        <v>0</v>
      </c>
      <c r="J566" s="10">
        <f t="shared" si="18"/>
        <v>0</v>
      </c>
      <c r="K566" s="15"/>
      <c r="L566" s="16"/>
    </row>
    <row r="567" spans="1:12" ht="18.2" customHeight="1" x14ac:dyDescent="0.25">
      <c r="A567" s="20"/>
      <c r="B567" s="20"/>
      <c r="C567" s="20"/>
      <c r="D567" s="20"/>
      <c r="E567" s="20"/>
      <c r="F567" s="6" t="s">
        <v>20</v>
      </c>
      <c r="G567" s="10">
        <f>SUM(H567:J567)</f>
        <v>51346.323150000004</v>
      </c>
      <c r="H567" s="10">
        <f t="shared" si="18"/>
        <v>49614.955430000002</v>
      </c>
      <c r="I567" s="10">
        <f t="shared" si="18"/>
        <v>1007.3845699999999</v>
      </c>
      <c r="J567" s="10">
        <f t="shared" si="18"/>
        <v>723.98315000000002</v>
      </c>
      <c r="K567" s="15"/>
      <c r="L567" s="16"/>
    </row>
    <row r="568" spans="1:12" ht="18.2" customHeight="1" x14ac:dyDescent="0.25">
      <c r="A568" s="18">
        <v>1</v>
      </c>
      <c r="B568" s="19" t="s">
        <v>147</v>
      </c>
      <c r="C568" s="19" t="s">
        <v>148</v>
      </c>
      <c r="D568" s="19" t="s">
        <v>24</v>
      </c>
      <c r="E568" s="19" t="s">
        <v>26</v>
      </c>
      <c r="F568" s="16" t="s">
        <v>18</v>
      </c>
      <c r="G568" s="17">
        <f>SUM(G571:G572)</f>
        <v>23836.08885</v>
      </c>
      <c r="H568" s="17">
        <f>SUM(H571:H572)</f>
        <v>23032.35</v>
      </c>
      <c r="I568" s="17">
        <f>SUM(I571:I572)</f>
        <v>467.65</v>
      </c>
      <c r="J568" s="17">
        <f>SUM(J571:J572)</f>
        <v>336.08884999999998</v>
      </c>
      <c r="K568" s="15">
        <v>1354844.12</v>
      </c>
      <c r="L568" s="16">
        <v>178</v>
      </c>
    </row>
    <row r="569" spans="1:12" ht="18.2" customHeight="1" x14ac:dyDescent="0.25">
      <c r="A569" s="18"/>
      <c r="B569" s="19"/>
      <c r="C569" s="19"/>
      <c r="D569" s="19"/>
      <c r="E569" s="19"/>
      <c r="F569" s="16"/>
      <c r="G569" s="17"/>
      <c r="H569" s="17"/>
      <c r="I569" s="17"/>
      <c r="J569" s="17"/>
      <c r="K569" s="15"/>
      <c r="L569" s="16"/>
    </row>
    <row r="570" spans="1:12" ht="18.2" customHeight="1" x14ac:dyDescent="0.25">
      <c r="A570" s="18"/>
      <c r="B570" s="19"/>
      <c r="C570" s="19"/>
      <c r="D570" s="19"/>
      <c r="E570" s="19"/>
      <c r="F570" s="16"/>
      <c r="G570" s="17"/>
      <c r="H570" s="17"/>
      <c r="I570" s="17"/>
      <c r="J570" s="17"/>
      <c r="K570" s="15"/>
      <c r="L570" s="16"/>
    </row>
    <row r="571" spans="1:12" ht="18.2" customHeight="1" x14ac:dyDescent="0.25">
      <c r="A571" s="18"/>
      <c r="B571" s="19"/>
      <c r="C571" s="19"/>
      <c r="D571" s="19"/>
      <c r="E571" s="19"/>
      <c r="F571" s="6" t="s">
        <v>19</v>
      </c>
      <c r="G571" s="10">
        <f>SUM(H571:J571)</f>
        <v>0</v>
      </c>
      <c r="H571" s="10">
        <v>0</v>
      </c>
      <c r="I571" s="10">
        <v>0</v>
      </c>
      <c r="J571" s="10">
        <v>0</v>
      </c>
      <c r="K571" s="15"/>
      <c r="L571" s="16"/>
    </row>
    <row r="572" spans="1:12" ht="18.2" customHeight="1" x14ac:dyDescent="0.25">
      <c r="A572" s="18"/>
      <c r="B572" s="19"/>
      <c r="C572" s="19"/>
      <c r="D572" s="19"/>
      <c r="E572" s="19"/>
      <c r="F572" s="6" t="s">
        <v>20</v>
      </c>
      <c r="G572" s="10">
        <f>SUM(H572:J572)</f>
        <v>23836.08885</v>
      </c>
      <c r="H572" s="10">
        <v>23032.35</v>
      </c>
      <c r="I572" s="10">
        <v>467.65</v>
      </c>
      <c r="J572" s="10">
        <v>336.08884999999998</v>
      </c>
      <c r="K572" s="15"/>
      <c r="L572" s="16"/>
    </row>
    <row r="573" spans="1:12" ht="18.2" customHeight="1" x14ac:dyDescent="0.25">
      <c r="A573" s="18">
        <v>2</v>
      </c>
      <c r="B573" s="19" t="s">
        <v>147</v>
      </c>
      <c r="C573" s="19" t="s">
        <v>149</v>
      </c>
      <c r="D573" s="19" t="s">
        <v>24</v>
      </c>
      <c r="E573" s="19" t="s">
        <v>26</v>
      </c>
      <c r="F573" s="16" t="s">
        <v>18</v>
      </c>
      <c r="G573" s="17">
        <f>SUM(G576:G577)</f>
        <v>27510.2343</v>
      </c>
      <c r="H573" s="17">
        <f>SUM(H576:H577)</f>
        <v>26582.60543</v>
      </c>
      <c r="I573" s="17">
        <f>SUM(I576:I577)</f>
        <v>539.73456999999996</v>
      </c>
      <c r="J573" s="17">
        <f>SUM(J576:J577)</f>
        <v>387.89429999999999</v>
      </c>
      <c r="K573" s="15">
        <v>40833.5</v>
      </c>
      <c r="L573" s="16">
        <v>14</v>
      </c>
    </row>
    <row r="574" spans="1:12" ht="18.2" customHeight="1" x14ac:dyDescent="0.25">
      <c r="A574" s="18"/>
      <c r="B574" s="19"/>
      <c r="C574" s="19"/>
      <c r="D574" s="19"/>
      <c r="E574" s="19"/>
      <c r="F574" s="16"/>
      <c r="G574" s="17"/>
      <c r="H574" s="17"/>
      <c r="I574" s="17"/>
      <c r="J574" s="17"/>
      <c r="K574" s="15"/>
      <c r="L574" s="16"/>
    </row>
    <row r="575" spans="1:12" ht="18.2" customHeight="1" x14ac:dyDescent="0.25">
      <c r="A575" s="18"/>
      <c r="B575" s="19"/>
      <c r="C575" s="19"/>
      <c r="D575" s="19"/>
      <c r="E575" s="19"/>
      <c r="F575" s="16"/>
      <c r="G575" s="17"/>
      <c r="H575" s="17"/>
      <c r="I575" s="17"/>
      <c r="J575" s="17"/>
      <c r="K575" s="15"/>
      <c r="L575" s="16"/>
    </row>
    <row r="576" spans="1:12" ht="18.2" customHeight="1" x14ac:dyDescent="0.25">
      <c r="A576" s="18"/>
      <c r="B576" s="19"/>
      <c r="C576" s="19"/>
      <c r="D576" s="19"/>
      <c r="E576" s="19"/>
      <c r="F576" s="6" t="s">
        <v>19</v>
      </c>
      <c r="G576" s="10">
        <f>SUM(H576:J576)</f>
        <v>0</v>
      </c>
      <c r="H576" s="10">
        <v>0</v>
      </c>
      <c r="I576" s="10">
        <v>0</v>
      </c>
      <c r="J576" s="10">
        <v>0</v>
      </c>
      <c r="K576" s="15"/>
      <c r="L576" s="16"/>
    </row>
    <row r="577" spans="1:12" ht="18.2" customHeight="1" x14ac:dyDescent="0.25">
      <c r="A577" s="18"/>
      <c r="B577" s="19"/>
      <c r="C577" s="19"/>
      <c r="D577" s="19"/>
      <c r="E577" s="19"/>
      <c r="F577" s="6" t="s">
        <v>20</v>
      </c>
      <c r="G577" s="10">
        <f>SUM(H577:J577)</f>
        <v>27510.2343</v>
      </c>
      <c r="H577" s="10">
        <v>26582.60543</v>
      </c>
      <c r="I577" s="10">
        <v>539.73456999999996</v>
      </c>
      <c r="J577" s="10">
        <v>387.89429999999999</v>
      </c>
      <c r="K577" s="15"/>
      <c r="L577" s="16"/>
    </row>
    <row r="578" spans="1:12" ht="18.2" customHeight="1" x14ac:dyDescent="0.25">
      <c r="A578" s="20" t="s">
        <v>150</v>
      </c>
      <c r="B578" s="20"/>
      <c r="C578" s="20"/>
      <c r="D578" s="20"/>
      <c r="E578" s="20"/>
      <c r="F578" s="16" t="s">
        <v>18</v>
      </c>
      <c r="G578" s="17">
        <f>SUM(G581:G582)</f>
        <v>79770.869230000011</v>
      </c>
      <c r="H578" s="17">
        <f>SUM(H583,H588,H593,H598,H603,H608)</f>
        <v>77081.042610000004</v>
      </c>
      <c r="I578" s="17">
        <f>SUM(I583,I588,I593,I598,I603,I608)</f>
        <v>1565.0573899999999</v>
      </c>
      <c r="J578" s="17">
        <f>SUM(J583,J588,J593,J598,J603,J608)</f>
        <v>1124.7692299999999</v>
      </c>
      <c r="K578" s="15" t="str">
        <f>IF(H582=0,"-","")</f>
        <v/>
      </c>
      <c r="L578" s="16" t="str">
        <f>IF(H582=0,"-","")</f>
        <v/>
      </c>
    </row>
    <row r="579" spans="1:12" ht="18.2" customHeight="1" x14ac:dyDescent="0.25">
      <c r="A579" s="20"/>
      <c r="B579" s="20"/>
      <c r="C579" s="20"/>
      <c r="D579" s="20"/>
      <c r="E579" s="20"/>
      <c r="F579" s="16"/>
      <c r="G579" s="17"/>
      <c r="H579" s="17"/>
      <c r="I579" s="17"/>
      <c r="J579" s="17"/>
      <c r="K579" s="15"/>
      <c r="L579" s="16"/>
    </row>
    <row r="580" spans="1:12" ht="18.2" customHeight="1" x14ac:dyDescent="0.25">
      <c r="A580" s="20"/>
      <c r="B580" s="20"/>
      <c r="C580" s="20"/>
      <c r="D580" s="20"/>
      <c r="E580" s="20"/>
      <c r="F580" s="16"/>
      <c r="G580" s="17"/>
      <c r="H580" s="17"/>
      <c r="I580" s="17"/>
      <c r="J580" s="17"/>
      <c r="K580" s="15"/>
      <c r="L580" s="16"/>
    </row>
    <row r="581" spans="1:12" ht="18.2" customHeight="1" x14ac:dyDescent="0.25">
      <c r="A581" s="20"/>
      <c r="B581" s="20"/>
      <c r="C581" s="20"/>
      <c r="D581" s="20"/>
      <c r="E581" s="20"/>
      <c r="F581" s="6" t="s">
        <v>19</v>
      </c>
      <c r="G581" s="10">
        <f>SUM(H581:J581)</f>
        <v>0</v>
      </c>
      <c r="H581" s="10">
        <f t="shared" ref="H581:J582" si="19">SUM(H586,H591,H596,H601,H606,H611)</f>
        <v>0</v>
      </c>
      <c r="I581" s="10">
        <f t="shared" si="19"/>
        <v>0</v>
      </c>
      <c r="J581" s="10">
        <f t="shared" si="19"/>
        <v>0</v>
      </c>
      <c r="K581" s="15"/>
      <c r="L581" s="16"/>
    </row>
    <row r="582" spans="1:12" ht="18.2" customHeight="1" x14ac:dyDescent="0.25">
      <c r="A582" s="20"/>
      <c r="B582" s="20"/>
      <c r="C582" s="20"/>
      <c r="D582" s="20"/>
      <c r="E582" s="20"/>
      <c r="F582" s="6" t="s">
        <v>20</v>
      </c>
      <c r="G582" s="10">
        <f>SUM(H582:J582)</f>
        <v>79770.869230000011</v>
      </c>
      <c r="H582" s="10">
        <f t="shared" si="19"/>
        <v>77081.042610000004</v>
      </c>
      <c r="I582" s="10">
        <f t="shared" si="19"/>
        <v>1565.0573899999999</v>
      </c>
      <c r="J582" s="10">
        <f t="shared" si="19"/>
        <v>1124.7692299999999</v>
      </c>
      <c r="K582" s="15"/>
      <c r="L582" s="16"/>
    </row>
    <row r="583" spans="1:12" ht="18.2" customHeight="1" x14ac:dyDescent="0.25">
      <c r="A583" s="18">
        <v>1</v>
      </c>
      <c r="B583" s="19" t="s">
        <v>151</v>
      </c>
      <c r="C583" s="19" t="s">
        <v>270</v>
      </c>
      <c r="D583" s="19" t="s">
        <v>24</v>
      </c>
      <c r="E583" s="19" t="s">
        <v>152</v>
      </c>
      <c r="F583" s="16" t="s">
        <v>18</v>
      </c>
      <c r="G583" s="17">
        <f>SUM(G586:G587)</f>
        <v>13388.781800000001</v>
      </c>
      <c r="H583" s="17">
        <f>SUM(H586:H587)</f>
        <v>12937.32</v>
      </c>
      <c r="I583" s="17">
        <f>SUM(I586:I587)</f>
        <v>262.68</v>
      </c>
      <c r="J583" s="17">
        <f>SUM(J586:J587)</f>
        <v>188.7818</v>
      </c>
      <c r="K583" s="15">
        <v>1617165</v>
      </c>
      <c r="L583" s="16">
        <v>182</v>
      </c>
    </row>
    <row r="584" spans="1:12" ht="18.2" customHeight="1" x14ac:dyDescent="0.25">
      <c r="A584" s="18"/>
      <c r="B584" s="19"/>
      <c r="C584" s="19"/>
      <c r="D584" s="19"/>
      <c r="E584" s="19"/>
      <c r="F584" s="16"/>
      <c r="G584" s="17"/>
      <c r="H584" s="17"/>
      <c r="I584" s="17"/>
      <c r="J584" s="17"/>
      <c r="K584" s="15"/>
      <c r="L584" s="16"/>
    </row>
    <row r="585" spans="1:12" ht="18.2" customHeight="1" x14ac:dyDescent="0.25">
      <c r="A585" s="18"/>
      <c r="B585" s="19"/>
      <c r="C585" s="19"/>
      <c r="D585" s="19"/>
      <c r="E585" s="19"/>
      <c r="F585" s="16"/>
      <c r="G585" s="17"/>
      <c r="H585" s="17"/>
      <c r="I585" s="17"/>
      <c r="J585" s="17"/>
      <c r="K585" s="15"/>
      <c r="L585" s="16"/>
    </row>
    <row r="586" spans="1:12" ht="18.2" customHeight="1" x14ac:dyDescent="0.25">
      <c r="A586" s="18"/>
      <c r="B586" s="19"/>
      <c r="C586" s="19"/>
      <c r="D586" s="19"/>
      <c r="E586" s="19"/>
      <c r="F586" s="6" t="s">
        <v>19</v>
      </c>
      <c r="G586" s="10">
        <f>SUM(H586:J586)</f>
        <v>0</v>
      </c>
      <c r="H586" s="10">
        <v>0</v>
      </c>
      <c r="I586" s="10">
        <v>0</v>
      </c>
      <c r="J586" s="10">
        <v>0</v>
      </c>
      <c r="K586" s="15"/>
      <c r="L586" s="16"/>
    </row>
    <row r="587" spans="1:12" ht="18.2" customHeight="1" x14ac:dyDescent="0.25">
      <c r="A587" s="18"/>
      <c r="B587" s="19"/>
      <c r="C587" s="19"/>
      <c r="D587" s="19"/>
      <c r="E587" s="19"/>
      <c r="F587" s="6" t="s">
        <v>20</v>
      </c>
      <c r="G587" s="10">
        <f>SUM(H587:J587)</f>
        <v>13388.781800000001</v>
      </c>
      <c r="H587" s="10">
        <v>12937.32</v>
      </c>
      <c r="I587" s="10">
        <v>262.68</v>
      </c>
      <c r="J587" s="10">
        <v>188.7818</v>
      </c>
      <c r="K587" s="15"/>
      <c r="L587" s="16"/>
    </row>
    <row r="588" spans="1:12" ht="18.2" customHeight="1" x14ac:dyDescent="0.25">
      <c r="A588" s="18">
        <v>2</v>
      </c>
      <c r="B588" s="19" t="s">
        <v>151</v>
      </c>
      <c r="C588" s="19" t="s">
        <v>271</v>
      </c>
      <c r="D588" s="19" t="s">
        <v>24</v>
      </c>
      <c r="E588" s="19" t="s">
        <v>152</v>
      </c>
      <c r="F588" s="16" t="s">
        <v>18</v>
      </c>
      <c r="G588" s="17">
        <f>SUM(G591:G592)</f>
        <v>13409.067859999999</v>
      </c>
      <c r="H588" s="17">
        <f>SUM(H591:H592)</f>
        <v>12956.922</v>
      </c>
      <c r="I588" s="17">
        <f>SUM(I591:I592)</f>
        <v>263.07799999999997</v>
      </c>
      <c r="J588" s="17">
        <f>SUM(J591:J592)</f>
        <v>189.06786</v>
      </c>
      <c r="K588" s="15">
        <v>1619615.25</v>
      </c>
      <c r="L588" s="16">
        <v>183</v>
      </c>
    </row>
    <row r="589" spans="1:12" ht="18.2" customHeight="1" x14ac:dyDescent="0.25">
      <c r="A589" s="18"/>
      <c r="B589" s="19"/>
      <c r="C589" s="19"/>
      <c r="D589" s="19"/>
      <c r="E589" s="19"/>
      <c r="F589" s="16"/>
      <c r="G589" s="17"/>
      <c r="H589" s="17"/>
      <c r="I589" s="17"/>
      <c r="J589" s="17"/>
      <c r="K589" s="15"/>
      <c r="L589" s="16"/>
    </row>
    <row r="590" spans="1:12" ht="18.2" customHeight="1" x14ac:dyDescent="0.25">
      <c r="A590" s="18"/>
      <c r="B590" s="19"/>
      <c r="C590" s="19"/>
      <c r="D590" s="19"/>
      <c r="E590" s="19"/>
      <c r="F590" s="16"/>
      <c r="G590" s="17"/>
      <c r="H590" s="17"/>
      <c r="I590" s="17"/>
      <c r="J590" s="17"/>
      <c r="K590" s="15"/>
      <c r="L590" s="16"/>
    </row>
    <row r="591" spans="1:12" ht="18.2" customHeight="1" x14ac:dyDescent="0.25">
      <c r="A591" s="18"/>
      <c r="B591" s="19"/>
      <c r="C591" s="19"/>
      <c r="D591" s="19"/>
      <c r="E591" s="19"/>
      <c r="F591" s="6" t="s">
        <v>19</v>
      </c>
      <c r="G591" s="10">
        <f>SUM(H591:J591)</f>
        <v>0</v>
      </c>
      <c r="H591" s="10">
        <v>0</v>
      </c>
      <c r="I591" s="10">
        <v>0</v>
      </c>
      <c r="J591" s="10">
        <v>0</v>
      </c>
      <c r="K591" s="15"/>
      <c r="L591" s="16"/>
    </row>
    <row r="592" spans="1:12" ht="18.2" customHeight="1" x14ac:dyDescent="0.25">
      <c r="A592" s="18"/>
      <c r="B592" s="19"/>
      <c r="C592" s="19"/>
      <c r="D592" s="19"/>
      <c r="E592" s="19"/>
      <c r="F592" s="6" t="s">
        <v>20</v>
      </c>
      <c r="G592" s="10">
        <f>SUM(H592:J592)</f>
        <v>13409.067859999999</v>
      </c>
      <c r="H592" s="10">
        <v>12956.922</v>
      </c>
      <c r="I592" s="10">
        <v>263.07799999999997</v>
      </c>
      <c r="J592" s="10">
        <v>189.06786</v>
      </c>
      <c r="K592" s="15"/>
      <c r="L592" s="16"/>
    </row>
    <row r="593" spans="1:12" ht="18.2" customHeight="1" x14ac:dyDescent="0.25">
      <c r="A593" s="18">
        <v>3</v>
      </c>
      <c r="B593" s="19" t="s">
        <v>151</v>
      </c>
      <c r="C593" s="19" t="s">
        <v>272</v>
      </c>
      <c r="D593" s="19" t="s">
        <v>24</v>
      </c>
      <c r="E593" s="19" t="s">
        <v>152</v>
      </c>
      <c r="F593" s="16" t="s">
        <v>18</v>
      </c>
      <c r="G593" s="17">
        <f>SUM(G596:G597)</f>
        <v>12794.502480000001</v>
      </c>
      <c r="H593" s="17">
        <f>SUM(H596:H597)</f>
        <v>12363.07941</v>
      </c>
      <c r="I593" s="17">
        <f>SUM(I596:I597)</f>
        <v>251.02059</v>
      </c>
      <c r="J593" s="17">
        <f>SUM(J596:J597)</f>
        <v>180.40248</v>
      </c>
      <c r="K593" s="15">
        <v>561958.16</v>
      </c>
      <c r="L593" s="16">
        <v>151</v>
      </c>
    </row>
    <row r="594" spans="1:12" ht="18.2" customHeight="1" x14ac:dyDescent="0.25">
      <c r="A594" s="18"/>
      <c r="B594" s="19"/>
      <c r="C594" s="19"/>
      <c r="D594" s="19"/>
      <c r="E594" s="19"/>
      <c r="F594" s="16"/>
      <c r="G594" s="17"/>
      <c r="H594" s="17"/>
      <c r="I594" s="17"/>
      <c r="J594" s="17"/>
      <c r="K594" s="15"/>
      <c r="L594" s="16"/>
    </row>
    <row r="595" spans="1:12" ht="18.2" customHeight="1" x14ac:dyDescent="0.25">
      <c r="A595" s="18"/>
      <c r="B595" s="19"/>
      <c r="C595" s="19"/>
      <c r="D595" s="19"/>
      <c r="E595" s="19"/>
      <c r="F595" s="16"/>
      <c r="G595" s="17"/>
      <c r="H595" s="17"/>
      <c r="I595" s="17"/>
      <c r="J595" s="17"/>
      <c r="K595" s="15"/>
      <c r="L595" s="16"/>
    </row>
    <row r="596" spans="1:12" ht="18.2" customHeight="1" x14ac:dyDescent="0.25">
      <c r="A596" s="18"/>
      <c r="B596" s="19"/>
      <c r="C596" s="19"/>
      <c r="D596" s="19"/>
      <c r="E596" s="19"/>
      <c r="F596" s="6" t="s">
        <v>19</v>
      </c>
      <c r="G596" s="10">
        <f>SUM(H596:J596)</f>
        <v>0</v>
      </c>
      <c r="H596" s="10">
        <v>0</v>
      </c>
      <c r="I596" s="10">
        <v>0</v>
      </c>
      <c r="J596" s="10">
        <v>0</v>
      </c>
      <c r="K596" s="15"/>
      <c r="L596" s="16"/>
    </row>
    <row r="597" spans="1:12" ht="18.2" customHeight="1" x14ac:dyDescent="0.25">
      <c r="A597" s="18"/>
      <c r="B597" s="19"/>
      <c r="C597" s="19"/>
      <c r="D597" s="19"/>
      <c r="E597" s="19"/>
      <c r="F597" s="6" t="s">
        <v>20</v>
      </c>
      <c r="G597" s="10">
        <f>SUM(H597:J597)</f>
        <v>12794.502480000001</v>
      </c>
      <c r="H597" s="10">
        <v>12363.07941</v>
      </c>
      <c r="I597" s="10">
        <v>251.02059</v>
      </c>
      <c r="J597" s="10">
        <v>180.40248</v>
      </c>
      <c r="K597" s="15"/>
      <c r="L597" s="16"/>
    </row>
    <row r="598" spans="1:12" ht="18.2" customHeight="1" x14ac:dyDescent="0.25">
      <c r="A598" s="18">
        <v>4</v>
      </c>
      <c r="B598" s="19" t="s">
        <v>151</v>
      </c>
      <c r="C598" s="19" t="s">
        <v>273</v>
      </c>
      <c r="D598" s="19" t="s">
        <v>24</v>
      </c>
      <c r="E598" s="19" t="s">
        <v>152</v>
      </c>
      <c r="F598" s="16" t="s">
        <v>18</v>
      </c>
      <c r="G598" s="17">
        <f>SUM(G601:G602)</f>
        <v>12822.8015</v>
      </c>
      <c r="H598" s="17">
        <f>SUM(H601:H602)</f>
        <v>12390.424199999999</v>
      </c>
      <c r="I598" s="17">
        <f>SUM(I601:I602)</f>
        <v>251.57579999999999</v>
      </c>
      <c r="J598" s="17">
        <f>SUM(J601:J602)</f>
        <v>180.8015</v>
      </c>
      <c r="K598" s="15">
        <v>2065070.7</v>
      </c>
      <c r="L598" s="16">
        <v>186</v>
      </c>
    </row>
    <row r="599" spans="1:12" ht="18.2" customHeight="1" x14ac:dyDescent="0.25">
      <c r="A599" s="18"/>
      <c r="B599" s="19"/>
      <c r="C599" s="19"/>
      <c r="D599" s="19"/>
      <c r="E599" s="19"/>
      <c r="F599" s="16"/>
      <c r="G599" s="17"/>
      <c r="H599" s="17"/>
      <c r="I599" s="17"/>
      <c r="J599" s="17"/>
      <c r="K599" s="15"/>
      <c r="L599" s="16"/>
    </row>
    <row r="600" spans="1:12" ht="18.2" customHeight="1" x14ac:dyDescent="0.25">
      <c r="A600" s="18"/>
      <c r="B600" s="19"/>
      <c r="C600" s="19"/>
      <c r="D600" s="19"/>
      <c r="E600" s="19"/>
      <c r="F600" s="16"/>
      <c r="G600" s="17"/>
      <c r="H600" s="17"/>
      <c r="I600" s="17"/>
      <c r="J600" s="17"/>
      <c r="K600" s="15"/>
      <c r="L600" s="16"/>
    </row>
    <row r="601" spans="1:12" ht="18.2" customHeight="1" x14ac:dyDescent="0.25">
      <c r="A601" s="18"/>
      <c r="B601" s="19"/>
      <c r="C601" s="19"/>
      <c r="D601" s="19"/>
      <c r="E601" s="19"/>
      <c r="F601" s="6" t="s">
        <v>19</v>
      </c>
      <c r="G601" s="10">
        <f>SUM(H601:J601)</f>
        <v>0</v>
      </c>
      <c r="H601" s="10">
        <v>0</v>
      </c>
      <c r="I601" s="10">
        <v>0</v>
      </c>
      <c r="J601" s="10">
        <v>0</v>
      </c>
      <c r="K601" s="15"/>
      <c r="L601" s="16"/>
    </row>
    <row r="602" spans="1:12" ht="18.2" customHeight="1" x14ac:dyDescent="0.25">
      <c r="A602" s="18"/>
      <c r="B602" s="19"/>
      <c r="C602" s="19"/>
      <c r="D602" s="19"/>
      <c r="E602" s="19"/>
      <c r="F602" s="6" t="s">
        <v>20</v>
      </c>
      <c r="G602" s="10">
        <f>SUM(H602:J602)</f>
        <v>12822.8015</v>
      </c>
      <c r="H602" s="10">
        <v>12390.424199999999</v>
      </c>
      <c r="I602" s="10">
        <v>251.57579999999999</v>
      </c>
      <c r="J602" s="10">
        <v>180.8015</v>
      </c>
      <c r="K602" s="15"/>
      <c r="L602" s="16"/>
    </row>
    <row r="603" spans="1:12" ht="18.2" customHeight="1" x14ac:dyDescent="0.25">
      <c r="A603" s="18">
        <v>5</v>
      </c>
      <c r="B603" s="19" t="s">
        <v>151</v>
      </c>
      <c r="C603" s="19" t="s">
        <v>274</v>
      </c>
      <c r="D603" s="19" t="s">
        <v>24</v>
      </c>
      <c r="E603" s="19" t="s">
        <v>152</v>
      </c>
      <c r="F603" s="16" t="s">
        <v>18</v>
      </c>
      <c r="G603" s="17">
        <f>SUM(G606:G607)</f>
        <v>12141.190790000001</v>
      </c>
      <c r="H603" s="17">
        <f>SUM(H606:H607)</f>
        <v>11731.797</v>
      </c>
      <c r="I603" s="17">
        <f>SUM(I606:I607)</f>
        <v>238.203</v>
      </c>
      <c r="J603" s="17">
        <f>SUM(J606:J607)</f>
        <v>171.19078999999999</v>
      </c>
      <c r="K603" s="15">
        <v>837985.5</v>
      </c>
      <c r="L603" s="16">
        <v>167</v>
      </c>
    </row>
    <row r="604" spans="1:12" ht="18.2" customHeight="1" x14ac:dyDescent="0.25">
      <c r="A604" s="18"/>
      <c r="B604" s="19"/>
      <c r="C604" s="19"/>
      <c r="D604" s="19"/>
      <c r="E604" s="19"/>
      <c r="F604" s="16"/>
      <c r="G604" s="17"/>
      <c r="H604" s="17"/>
      <c r="I604" s="17"/>
      <c r="J604" s="17"/>
      <c r="K604" s="15"/>
      <c r="L604" s="16"/>
    </row>
    <row r="605" spans="1:12" ht="18.2" customHeight="1" x14ac:dyDescent="0.25">
      <c r="A605" s="18"/>
      <c r="B605" s="19"/>
      <c r="C605" s="19"/>
      <c r="D605" s="19"/>
      <c r="E605" s="19"/>
      <c r="F605" s="16"/>
      <c r="G605" s="17"/>
      <c r="H605" s="17"/>
      <c r="I605" s="17"/>
      <c r="J605" s="17"/>
      <c r="K605" s="15"/>
      <c r="L605" s="16"/>
    </row>
    <row r="606" spans="1:12" ht="18.2" customHeight="1" x14ac:dyDescent="0.25">
      <c r="A606" s="18"/>
      <c r="B606" s="19"/>
      <c r="C606" s="19"/>
      <c r="D606" s="19"/>
      <c r="E606" s="19"/>
      <c r="F606" s="6" t="s">
        <v>19</v>
      </c>
      <c r="G606" s="10">
        <f>SUM(H606:J606)</f>
        <v>0</v>
      </c>
      <c r="H606" s="10">
        <v>0</v>
      </c>
      <c r="I606" s="10">
        <v>0</v>
      </c>
      <c r="J606" s="10">
        <v>0</v>
      </c>
      <c r="K606" s="15"/>
      <c r="L606" s="16"/>
    </row>
    <row r="607" spans="1:12" ht="18.2" customHeight="1" x14ac:dyDescent="0.25">
      <c r="A607" s="18"/>
      <c r="B607" s="19"/>
      <c r="C607" s="19"/>
      <c r="D607" s="19"/>
      <c r="E607" s="19"/>
      <c r="F607" s="6" t="s">
        <v>20</v>
      </c>
      <c r="G607" s="10">
        <f>SUM(H607:J607)</f>
        <v>12141.190790000001</v>
      </c>
      <c r="H607" s="10">
        <v>11731.797</v>
      </c>
      <c r="I607" s="10">
        <v>238.203</v>
      </c>
      <c r="J607" s="10">
        <v>171.19078999999999</v>
      </c>
      <c r="K607" s="15"/>
      <c r="L607" s="16"/>
    </row>
    <row r="608" spans="1:12" ht="18.2" customHeight="1" x14ac:dyDescent="0.25">
      <c r="A608" s="18">
        <v>6</v>
      </c>
      <c r="B608" s="19" t="s">
        <v>151</v>
      </c>
      <c r="C608" s="19" t="s">
        <v>275</v>
      </c>
      <c r="D608" s="19" t="s">
        <v>24</v>
      </c>
      <c r="E608" s="19" t="s">
        <v>152</v>
      </c>
      <c r="F608" s="16" t="s">
        <v>18</v>
      </c>
      <c r="G608" s="17">
        <f>SUM(G611:G612)</f>
        <v>15214.524799999999</v>
      </c>
      <c r="H608" s="17">
        <f>SUM(H611:H612)</f>
        <v>14701.5</v>
      </c>
      <c r="I608" s="17">
        <f>SUM(I611:I612)</f>
        <v>298.5</v>
      </c>
      <c r="J608" s="17">
        <f>SUM(J611:J612)</f>
        <v>214.5248</v>
      </c>
      <c r="K608" s="15">
        <v>2450250</v>
      </c>
      <c r="L608" s="16">
        <v>187</v>
      </c>
    </row>
    <row r="609" spans="1:12" ht="18.2" customHeight="1" x14ac:dyDescent="0.25">
      <c r="A609" s="18"/>
      <c r="B609" s="19"/>
      <c r="C609" s="19"/>
      <c r="D609" s="19"/>
      <c r="E609" s="19"/>
      <c r="F609" s="16"/>
      <c r="G609" s="17"/>
      <c r="H609" s="17"/>
      <c r="I609" s="17"/>
      <c r="J609" s="17"/>
      <c r="K609" s="15"/>
      <c r="L609" s="16"/>
    </row>
    <row r="610" spans="1:12" ht="18.2" customHeight="1" x14ac:dyDescent="0.25">
      <c r="A610" s="18"/>
      <c r="B610" s="19"/>
      <c r="C610" s="19"/>
      <c r="D610" s="19"/>
      <c r="E610" s="19"/>
      <c r="F610" s="16"/>
      <c r="G610" s="17"/>
      <c r="H610" s="17"/>
      <c r="I610" s="17"/>
      <c r="J610" s="17"/>
      <c r="K610" s="15"/>
      <c r="L610" s="16"/>
    </row>
    <row r="611" spans="1:12" ht="18.2" customHeight="1" x14ac:dyDescent="0.25">
      <c r="A611" s="18"/>
      <c r="B611" s="19"/>
      <c r="C611" s="19"/>
      <c r="D611" s="19"/>
      <c r="E611" s="19"/>
      <c r="F611" s="6" t="s">
        <v>19</v>
      </c>
      <c r="G611" s="10">
        <f>SUM(H611:J611)</f>
        <v>0</v>
      </c>
      <c r="H611" s="10">
        <v>0</v>
      </c>
      <c r="I611" s="10">
        <v>0</v>
      </c>
      <c r="J611" s="10">
        <v>0</v>
      </c>
      <c r="K611" s="15"/>
      <c r="L611" s="16"/>
    </row>
    <row r="612" spans="1:12" ht="18.2" customHeight="1" x14ac:dyDescent="0.25">
      <c r="A612" s="18"/>
      <c r="B612" s="19"/>
      <c r="C612" s="19"/>
      <c r="D612" s="19"/>
      <c r="E612" s="19"/>
      <c r="F612" s="6" t="s">
        <v>20</v>
      </c>
      <c r="G612" s="10">
        <f>SUM(H612:J612)</f>
        <v>15214.524799999999</v>
      </c>
      <c r="H612" s="10">
        <v>14701.5</v>
      </c>
      <c r="I612" s="10">
        <v>298.5</v>
      </c>
      <c r="J612" s="10">
        <v>214.5248</v>
      </c>
      <c r="K612" s="15"/>
      <c r="L612" s="16"/>
    </row>
    <row r="613" spans="1:12" ht="18.2" customHeight="1" x14ac:dyDescent="0.25">
      <c r="A613" s="20" t="s">
        <v>153</v>
      </c>
      <c r="B613" s="20"/>
      <c r="C613" s="20"/>
      <c r="D613" s="20"/>
      <c r="E613" s="20"/>
      <c r="F613" s="16" t="s">
        <v>18</v>
      </c>
      <c r="G613" s="17">
        <f>SUM(G616:G617)</f>
        <v>8956.2836000000007</v>
      </c>
      <c r="H613" s="17">
        <f>SUM(H618,H623,H628)</f>
        <v>8654.2829999999994</v>
      </c>
      <c r="I613" s="17">
        <f>SUM(I618,I623,I628)</f>
        <v>175.71699999999998</v>
      </c>
      <c r="J613" s="17">
        <f>SUM(J618,J623,J628)</f>
        <v>126.28360000000001</v>
      </c>
      <c r="K613" s="15" t="str">
        <f>IF(H617=0,"-","")</f>
        <v/>
      </c>
      <c r="L613" s="16" t="str">
        <f>IF(H617=0,"-","")</f>
        <v/>
      </c>
    </row>
    <row r="614" spans="1:12" ht="18.2" customHeight="1" x14ac:dyDescent="0.25">
      <c r="A614" s="20"/>
      <c r="B614" s="20"/>
      <c r="C614" s="20"/>
      <c r="D614" s="20"/>
      <c r="E614" s="20"/>
      <c r="F614" s="16"/>
      <c r="G614" s="17"/>
      <c r="H614" s="17"/>
      <c r="I614" s="17"/>
      <c r="J614" s="17"/>
      <c r="K614" s="15"/>
      <c r="L614" s="16"/>
    </row>
    <row r="615" spans="1:12" ht="18.2" customHeight="1" x14ac:dyDescent="0.25">
      <c r="A615" s="20"/>
      <c r="B615" s="20"/>
      <c r="C615" s="20"/>
      <c r="D615" s="20"/>
      <c r="E615" s="20"/>
      <c r="F615" s="16"/>
      <c r="G615" s="17"/>
      <c r="H615" s="17"/>
      <c r="I615" s="17"/>
      <c r="J615" s="17"/>
      <c r="K615" s="15"/>
      <c r="L615" s="16"/>
    </row>
    <row r="616" spans="1:12" ht="18.2" customHeight="1" x14ac:dyDescent="0.25">
      <c r="A616" s="20"/>
      <c r="B616" s="20"/>
      <c r="C616" s="20"/>
      <c r="D616" s="20"/>
      <c r="E616" s="20"/>
      <c r="F616" s="6" t="s">
        <v>19</v>
      </c>
      <c r="G616" s="10">
        <f>SUM(H616:J616)</f>
        <v>0</v>
      </c>
      <c r="H616" s="10">
        <f t="shared" ref="H616:J617" si="20">SUM(H621,H626,H631)</f>
        <v>0</v>
      </c>
      <c r="I616" s="10">
        <f t="shared" si="20"/>
        <v>0</v>
      </c>
      <c r="J616" s="10">
        <f t="shared" si="20"/>
        <v>0</v>
      </c>
      <c r="K616" s="15"/>
      <c r="L616" s="16"/>
    </row>
    <row r="617" spans="1:12" ht="18.2" customHeight="1" x14ac:dyDescent="0.25">
      <c r="A617" s="20"/>
      <c r="B617" s="20"/>
      <c r="C617" s="20"/>
      <c r="D617" s="20"/>
      <c r="E617" s="20"/>
      <c r="F617" s="6" t="s">
        <v>20</v>
      </c>
      <c r="G617" s="10">
        <f>SUM(H617:J617)</f>
        <v>8956.2836000000007</v>
      </c>
      <c r="H617" s="10">
        <f t="shared" si="20"/>
        <v>8654.2829999999994</v>
      </c>
      <c r="I617" s="10">
        <f t="shared" si="20"/>
        <v>175.71699999999998</v>
      </c>
      <c r="J617" s="10">
        <f t="shared" si="20"/>
        <v>126.28360000000001</v>
      </c>
      <c r="K617" s="15"/>
      <c r="L617" s="16"/>
    </row>
    <row r="618" spans="1:12" ht="18.2" customHeight="1" x14ac:dyDescent="0.25">
      <c r="A618" s="18">
        <v>1</v>
      </c>
      <c r="B618" s="19" t="s">
        <v>154</v>
      </c>
      <c r="C618" s="19" t="s">
        <v>155</v>
      </c>
      <c r="D618" s="19" t="s">
        <v>24</v>
      </c>
      <c r="E618" s="19" t="s">
        <v>25</v>
      </c>
      <c r="F618" s="16" t="s">
        <v>18</v>
      </c>
      <c r="G618" s="17">
        <f>SUM(G621:G622)</f>
        <v>2332.8937999999998</v>
      </c>
      <c r="H618" s="17">
        <f>SUM(H621:H622)</f>
        <v>2254.23</v>
      </c>
      <c r="I618" s="17">
        <f>SUM(I621:I622)</f>
        <v>45.77</v>
      </c>
      <c r="J618" s="17">
        <f>SUM(J621:J622)</f>
        <v>32.893799999999999</v>
      </c>
      <c r="K618" s="15">
        <v>751410</v>
      </c>
      <c r="L618" s="16">
        <v>160</v>
      </c>
    </row>
    <row r="619" spans="1:12" ht="18.2" customHeight="1" x14ac:dyDescent="0.25">
      <c r="A619" s="18"/>
      <c r="B619" s="19"/>
      <c r="C619" s="19"/>
      <c r="D619" s="19"/>
      <c r="E619" s="19"/>
      <c r="F619" s="16"/>
      <c r="G619" s="17"/>
      <c r="H619" s="17"/>
      <c r="I619" s="17"/>
      <c r="J619" s="17"/>
      <c r="K619" s="15"/>
      <c r="L619" s="16"/>
    </row>
    <row r="620" spans="1:12" ht="18.2" customHeight="1" x14ac:dyDescent="0.25">
      <c r="A620" s="18"/>
      <c r="B620" s="19"/>
      <c r="C620" s="19"/>
      <c r="D620" s="19"/>
      <c r="E620" s="19"/>
      <c r="F620" s="16"/>
      <c r="G620" s="17"/>
      <c r="H620" s="17"/>
      <c r="I620" s="17"/>
      <c r="J620" s="17"/>
      <c r="K620" s="15"/>
      <c r="L620" s="16"/>
    </row>
    <row r="621" spans="1:12" ht="18.2" customHeight="1" x14ac:dyDescent="0.25">
      <c r="A621" s="18"/>
      <c r="B621" s="19"/>
      <c r="C621" s="19"/>
      <c r="D621" s="19"/>
      <c r="E621" s="19"/>
      <c r="F621" s="6" t="s">
        <v>19</v>
      </c>
      <c r="G621" s="10">
        <f>SUM(H621:J621)</f>
        <v>0</v>
      </c>
      <c r="H621" s="10">
        <v>0</v>
      </c>
      <c r="I621" s="10">
        <v>0</v>
      </c>
      <c r="J621" s="10">
        <v>0</v>
      </c>
      <c r="K621" s="15"/>
      <c r="L621" s="16"/>
    </row>
    <row r="622" spans="1:12" ht="18.2" customHeight="1" x14ac:dyDescent="0.25">
      <c r="A622" s="18"/>
      <c r="B622" s="19"/>
      <c r="C622" s="19"/>
      <c r="D622" s="19"/>
      <c r="E622" s="19"/>
      <c r="F622" s="6" t="s">
        <v>20</v>
      </c>
      <c r="G622" s="10">
        <f>SUM(H622:J622)</f>
        <v>2332.8937999999998</v>
      </c>
      <c r="H622" s="10">
        <v>2254.23</v>
      </c>
      <c r="I622" s="10">
        <v>45.77</v>
      </c>
      <c r="J622" s="10">
        <v>32.893799999999999</v>
      </c>
      <c r="K622" s="15"/>
      <c r="L622" s="16"/>
    </row>
    <row r="623" spans="1:12" ht="18.2" customHeight="1" x14ac:dyDescent="0.25">
      <c r="A623" s="18">
        <v>2</v>
      </c>
      <c r="B623" s="19" t="s">
        <v>154</v>
      </c>
      <c r="C623" s="19" t="s">
        <v>156</v>
      </c>
      <c r="D623" s="19" t="s">
        <v>24</v>
      </c>
      <c r="E623" s="19" t="s">
        <v>25</v>
      </c>
      <c r="F623" s="16" t="s">
        <v>18</v>
      </c>
      <c r="G623" s="17">
        <f>SUM(G626:G627)</f>
        <v>2028.60331</v>
      </c>
      <c r="H623" s="17">
        <f>SUM(H626:H627)</f>
        <v>1960.2</v>
      </c>
      <c r="I623" s="17">
        <f>SUM(I626:I627)</f>
        <v>39.799999999999997</v>
      </c>
      <c r="J623" s="17">
        <f>SUM(J626:J627)</f>
        <v>28.60331</v>
      </c>
      <c r="K623" s="15">
        <v>490050</v>
      </c>
      <c r="L623" s="16">
        <v>148</v>
      </c>
    </row>
    <row r="624" spans="1:12" ht="18.2" customHeight="1" x14ac:dyDescent="0.25">
      <c r="A624" s="18"/>
      <c r="B624" s="19"/>
      <c r="C624" s="19"/>
      <c r="D624" s="19"/>
      <c r="E624" s="19"/>
      <c r="F624" s="16"/>
      <c r="G624" s="17"/>
      <c r="H624" s="17"/>
      <c r="I624" s="17"/>
      <c r="J624" s="17"/>
      <c r="K624" s="15"/>
      <c r="L624" s="16"/>
    </row>
    <row r="625" spans="1:12" ht="18.2" customHeight="1" x14ac:dyDescent="0.25">
      <c r="A625" s="18"/>
      <c r="B625" s="19"/>
      <c r="C625" s="19"/>
      <c r="D625" s="19"/>
      <c r="E625" s="19"/>
      <c r="F625" s="16"/>
      <c r="G625" s="17"/>
      <c r="H625" s="17"/>
      <c r="I625" s="17"/>
      <c r="J625" s="17"/>
      <c r="K625" s="15"/>
      <c r="L625" s="16"/>
    </row>
    <row r="626" spans="1:12" ht="18.2" customHeight="1" x14ac:dyDescent="0.25">
      <c r="A626" s="18"/>
      <c r="B626" s="19"/>
      <c r="C626" s="19"/>
      <c r="D626" s="19"/>
      <c r="E626" s="19"/>
      <c r="F626" s="6" t="s">
        <v>19</v>
      </c>
      <c r="G626" s="10">
        <f>SUM(H626:J626)</f>
        <v>0</v>
      </c>
      <c r="H626" s="10">
        <v>0</v>
      </c>
      <c r="I626" s="10">
        <v>0</v>
      </c>
      <c r="J626" s="10">
        <v>0</v>
      </c>
      <c r="K626" s="15"/>
      <c r="L626" s="16"/>
    </row>
    <row r="627" spans="1:12" ht="18.2" customHeight="1" x14ac:dyDescent="0.25">
      <c r="A627" s="18"/>
      <c r="B627" s="19"/>
      <c r="C627" s="19"/>
      <c r="D627" s="19"/>
      <c r="E627" s="19"/>
      <c r="F627" s="6" t="s">
        <v>20</v>
      </c>
      <c r="G627" s="10">
        <f>SUM(H627:J627)</f>
        <v>2028.60331</v>
      </c>
      <c r="H627" s="10">
        <v>1960.2</v>
      </c>
      <c r="I627" s="10">
        <v>39.799999999999997</v>
      </c>
      <c r="J627" s="10">
        <v>28.60331</v>
      </c>
      <c r="K627" s="15"/>
      <c r="L627" s="16"/>
    </row>
    <row r="628" spans="1:12" ht="18.2" customHeight="1" x14ac:dyDescent="0.25">
      <c r="A628" s="18">
        <v>3</v>
      </c>
      <c r="B628" s="19" t="s">
        <v>154</v>
      </c>
      <c r="C628" s="19" t="s">
        <v>157</v>
      </c>
      <c r="D628" s="19" t="s">
        <v>24</v>
      </c>
      <c r="E628" s="19" t="s">
        <v>26</v>
      </c>
      <c r="F628" s="16" t="s">
        <v>18</v>
      </c>
      <c r="G628" s="17">
        <f>SUM(G631:G632)</f>
        <v>4594.7864900000004</v>
      </c>
      <c r="H628" s="17">
        <f>SUM(H631:H632)</f>
        <v>4439.8530000000001</v>
      </c>
      <c r="I628" s="17">
        <f>SUM(I631:I632)</f>
        <v>90.147000000000006</v>
      </c>
      <c r="J628" s="17">
        <f>SUM(J631:J632)</f>
        <v>64.786490000000001</v>
      </c>
      <c r="K628" s="15">
        <v>143221.06</v>
      </c>
      <c r="L628" s="16">
        <v>72</v>
      </c>
    </row>
    <row r="629" spans="1:12" ht="18.2" customHeight="1" x14ac:dyDescent="0.25">
      <c r="A629" s="18"/>
      <c r="B629" s="19"/>
      <c r="C629" s="19"/>
      <c r="D629" s="19"/>
      <c r="E629" s="19"/>
      <c r="F629" s="16"/>
      <c r="G629" s="17"/>
      <c r="H629" s="17"/>
      <c r="I629" s="17"/>
      <c r="J629" s="17"/>
      <c r="K629" s="15"/>
      <c r="L629" s="16"/>
    </row>
    <row r="630" spans="1:12" ht="18.2" customHeight="1" x14ac:dyDescent="0.25">
      <c r="A630" s="18"/>
      <c r="B630" s="19"/>
      <c r="C630" s="19"/>
      <c r="D630" s="19"/>
      <c r="E630" s="19"/>
      <c r="F630" s="16"/>
      <c r="G630" s="17"/>
      <c r="H630" s="17"/>
      <c r="I630" s="17"/>
      <c r="J630" s="17"/>
      <c r="K630" s="15"/>
      <c r="L630" s="16"/>
    </row>
    <row r="631" spans="1:12" ht="18.2" customHeight="1" x14ac:dyDescent="0.25">
      <c r="A631" s="18"/>
      <c r="B631" s="19"/>
      <c r="C631" s="19"/>
      <c r="D631" s="19"/>
      <c r="E631" s="19"/>
      <c r="F631" s="6" t="s">
        <v>19</v>
      </c>
      <c r="G631" s="10">
        <f>SUM(H631:J631)</f>
        <v>0</v>
      </c>
      <c r="H631" s="10">
        <v>0</v>
      </c>
      <c r="I631" s="10">
        <v>0</v>
      </c>
      <c r="J631" s="10">
        <v>0</v>
      </c>
      <c r="K631" s="15"/>
      <c r="L631" s="16"/>
    </row>
    <row r="632" spans="1:12" ht="18.2" customHeight="1" x14ac:dyDescent="0.25">
      <c r="A632" s="18"/>
      <c r="B632" s="19"/>
      <c r="C632" s="19"/>
      <c r="D632" s="19"/>
      <c r="E632" s="19"/>
      <c r="F632" s="6" t="s">
        <v>20</v>
      </c>
      <c r="G632" s="10">
        <f>SUM(H632:J632)</f>
        <v>4594.7864900000004</v>
      </c>
      <c r="H632" s="10">
        <v>4439.8530000000001</v>
      </c>
      <c r="I632" s="10">
        <v>90.147000000000006</v>
      </c>
      <c r="J632" s="10">
        <v>64.786490000000001</v>
      </c>
      <c r="K632" s="15"/>
      <c r="L632" s="16"/>
    </row>
    <row r="633" spans="1:12" ht="18.2" customHeight="1" x14ac:dyDescent="0.25">
      <c r="A633" s="20" t="s">
        <v>158</v>
      </c>
      <c r="B633" s="20"/>
      <c r="C633" s="20"/>
      <c r="D633" s="20"/>
      <c r="E633" s="20"/>
      <c r="F633" s="16" t="s">
        <v>18</v>
      </c>
      <c r="G633" s="17">
        <f>SUM(G636:G637)</f>
        <v>43030.770329999999</v>
      </c>
      <c r="H633" s="17">
        <f>SUM(H638,H643,H648,H653,H658,H663)</f>
        <v>41579.798150000002</v>
      </c>
      <c r="I633" s="17">
        <f>SUM(I638,I643,I648,I653,I658,I663)</f>
        <v>844.23832999999991</v>
      </c>
      <c r="J633" s="17">
        <f>SUM(J638,J643,J648,J653,J658,J663)</f>
        <v>606.73385000000007</v>
      </c>
      <c r="K633" s="15" t="str">
        <f>IF(H637=0,"-","")</f>
        <v/>
      </c>
      <c r="L633" s="16" t="str">
        <f>IF(H637=0,"-","")</f>
        <v/>
      </c>
    </row>
    <row r="634" spans="1:12" ht="18.2" customHeight="1" x14ac:dyDescent="0.25">
      <c r="A634" s="20"/>
      <c r="B634" s="20"/>
      <c r="C634" s="20"/>
      <c r="D634" s="20"/>
      <c r="E634" s="20"/>
      <c r="F634" s="16"/>
      <c r="G634" s="17"/>
      <c r="H634" s="17"/>
      <c r="I634" s="17"/>
      <c r="J634" s="17"/>
      <c r="K634" s="15"/>
      <c r="L634" s="16"/>
    </row>
    <row r="635" spans="1:12" ht="18.2" customHeight="1" x14ac:dyDescent="0.25">
      <c r="A635" s="20"/>
      <c r="B635" s="20"/>
      <c r="C635" s="20"/>
      <c r="D635" s="20"/>
      <c r="E635" s="20"/>
      <c r="F635" s="16"/>
      <c r="G635" s="17"/>
      <c r="H635" s="17"/>
      <c r="I635" s="17"/>
      <c r="J635" s="17"/>
      <c r="K635" s="15"/>
      <c r="L635" s="16"/>
    </row>
    <row r="636" spans="1:12" ht="18.2" customHeight="1" x14ac:dyDescent="0.25">
      <c r="A636" s="20"/>
      <c r="B636" s="20"/>
      <c r="C636" s="20"/>
      <c r="D636" s="20"/>
      <c r="E636" s="20"/>
      <c r="F636" s="6" t="s">
        <v>19</v>
      </c>
      <c r="G636" s="10">
        <f>SUM(H636:J636)</f>
        <v>0</v>
      </c>
      <c r="H636" s="10">
        <f t="shared" ref="H636:J637" si="21">SUM(H641,H646,H651,H656,H661,H666)</f>
        <v>0</v>
      </c>
      <c r="I636" s="10">
        <f t="shared" si="21"/>
        <v>0</v>
      </c>
      <c r="J636" s="10">
        <f t="shared" si="21"/>
        <v>0</v>
      </c>
      <c r="K636" s="15"/>
      <c r="L636" s="16"/>
    </row>
    <row r="637" spans="1:12" ht="18.2" customHeight="1" x14ac:dyDescent="0.25">
      <c r="A637" s="20"/>
      <c r="B637" s="20"/>
      <c r="C637" s="20"/>
      <c r="D637" s="20"/>
      <c r="E637" s="20"/>
      <c r="F637" s="6" t="s">
        <v>20</v>
      </c>
      <c r="G637" s="10">
        <f>SUM(H637:J637)</f>
        <v>43030.770329999999</v>
      </c>
      <c r="H637" s="10">
        <f t="shared" si="21"/>
        <v>41579.798150000002</v>
      </c>
      <c r="I637" s="10">
        <f t="shared" si="21"/>
        <v>844.23832999999991</v>
      </c>
      <c r="J637" s="10">
        <f t="shared" si="21"/>
        <v>606.73385000000007</v>
      </c>
      <c r="K637" s="15"/>
      <c r="L637" s="16"/>
    </row>
    <row r="638" spans="1:12" ht="18.2" customHeight="1" x14ac:dyDescent="0.25">
      <c r="A638" s="18">
        <v>1</v>
      </c>
      <c r="B638" s="19" t="s">
        <v>159</v>
      </c>
      <c r="C638" s="19" t="s">
        <v>160</v>
      </c>
      <c r="D638" s="19" t="s">
        <v>24</v>
      </c>
      <c r="E638" s="19" t="s">
        <v>26</v>
      </c>
      <c r="F638" s="16" t="s">
        <v>18</v>
      </c>
      <c r="G638" s="17">
        <f>SUM(G641:G642)</f>
        <v>8012.9830599999996</v>
      </c>
      <c r="H638" s="17">
        <f>SUM(H641:H642)</f>
        <v>7742.79</v>
      </c>
      <c r="I638" s="17">
        <f>SUM(I641:I642)</f>
        <v>157.21</v>
      </c>
      <c r="J638" s="17">
        <f>SUM(J641:J642)</f>
        <v>112.98305999999999</v>
      </c>
      <c r="K638" s="15">
        <v>101878.82</v>
      </c>
      <c r="L638" s="16">
        <v>55</v>
      </c>
    </row>
    <row r="639" spans="1:12" ht="18.2" customHeight="1" x14ac:dyDescent="0.25">
      <c r="A639" s="18"/>
      <c r="B639" s="19"/>
      <c r="C639" s="19"/>
      <c r="D639" s="19"/>
      <c r="E639" s="19"/>
      <c r="F639" s="16"/>
      <c r="G639" s="17"/>
      <c r="H639" s="17"/>
      <c r="I639" s="17"/>
      <c r="J639" s="17"/>
      <c r="K639" s="15"/>
      <c r="L639" s="16"/>
    </row>
    <row r="640" spans="1:12" ht="18.2" customHeight="1" x14ac:dyDescent="0.25">
      <c r="A640" s="18"/>
      <c r="B640" s="19"/>
      <c r="C640" s="19"/>
      <c r="D640" s="19"/>
      <c r="E640" s="19"/>
      <c r="F640" s="16"/>
      <c r="G640" s="17"/>
      <c r="H640" s="17"/>
      <c r="I640" s="17"/>
      <c r="J640" s="17"/>
      <c r="K640" s="15"/>
      <c r="L640" s="16"/>
    </row>
    <row r="641" spans="1:12" ht="18.2" customHeight="1" x14ac:dyDescent="0.25">
      <c r="A641" s="18"/>
      <c r="B641" s="19"/>
      <c r="C641" s="19"/>
      <c r="D641" s="19"/>
      <c r="E641" s="19"/>
      <c r="F641" s="6" t="s">
        <v>19</v>
      </c>
      <c r="G641" s="10">
        <f>SUM(H641:J641)</f>
        <v>0</v>
      </c>
      <c r="H641" s="10">
        <v>0</v>
      </c>
      <c r="I641" s="10">
        <v>0</v>
      </c>
      <c r="J641" s="10">
        <v>0</v>
      </c>
      <c r="K641" s="15"/>
      <c r="L641" s="16"/>
    </row>
    <row r="642" spans="1:12" ht="18.2" customHeight="1" x14ac:dyDescent="0.25">
      <c r="A642" s="18"/>
      <c r="B642" s="19"/>
      <c r="C642" s="19"/>
      <c r="D642" s="19"/>
      <c r="E642" s="19"/>
      <c r="F642" s="6" t="s">
        <v>20</v>
      </c>
      <c r="G642" s="10">
        <f>SUM(H642:J642)</f>
        <v>8012.9830599999996</v>
      </c>
      <c r="H642" s="10">
        <v>7742.79</v>
      </c>
      <c r="I642" s="10">
        <v>157.21</v>
      </c>
      <c r="J642" s="10">
        <v>112.98305999999999</v>
      </c>
      <c r="K642" s="15"/>
      <c r="L642" s="16"/>
    </row>
    <row r="643" spans="1:12" ht="18.2" customHeight="1" x14ac:dyDescent="0.25">
      <c r="A643" s="18">
        <v>2</v>
      </c>
      <c r="B643" s="19" t="s">
        <v>159</v>
      </c>
      <c r="C643" s="19" t="s">
        <v>161</v>
      </c>
      <c r="D643" s="19" t="s">
        <v>24</v>
      </c>
      <c r="E643" s="19" t="s">
        <v>26</v>
      </c>
      <c r="F643" s="16" t="s">
        <v>18</v>
      </c>
      <c r="G643" s="17">
        <f>SUM(G646:G647)</f>
        <v>7100.11157</v>
      </c>
      <c r="H643" s="17">
        <f>SUM(H646:H647)</f>
        <v>6860.7</v>
      </c>
      <c r="I643" s="17">
        <f>SUM(I646:I647)</f>
        <v>139.30000000000001</v>
      </c>
      <c r="J643" s="17">
        <f>SUM(J646:J647)</f>
        <v>100.11157</v>
      </c>
      <c r="K643" s="15">
        <v>90272.37</v>
      </c>
      <c r="L643" s="16">
        <v>48</v>
      </c>
    </row>
    <row r="644" spans="1:12" ht="18.2" customHeight="1" x14ac:dyDescent="0.25">
      <c r="A644" s="18"/>
      <c r="B644" s="19"/>
      <c r="C644" s="19"/>
      <c r="D644" s="19"/>
      <c r="E644" s="19"/>
      <c r="F644" s="16"/>
      <c r="G644" s="17"/>
      <c r="H644" s="17"/>
      <c r="I644" s="17"/>
      <c r="J644" s="17"/>
      <c r="K644" s="15"/>
      <c r="L644" s="16"/>
    </row>
    <row r="645" spans="1:12" ht="18.2" customHeight="1" x14ac:dyDescent="0.25">
      <c r="A645" s="18"/>
      <c r="B645" s="19"/>
      <c r="C645" s="19"/>
      <c r="D645" s="19"/>
      <c r="E645" s="19"/>
      <c r="F645" s="16"/>
      <c r="G645" s="17"/>
      <c r="H645" s="17"/>
      <c r="I645" s="17"/>
      <c r="J645" s="17"/>
      <c r="K645" s="15"/>
      <c r="L645" s="16"/>
    </row>
    <row r="646" spans="1:12" ht="18.2" customHeight="1" x14ac:dyDescent="0.25">
      <c r="A646" s="18"/>
      <c r="B646" s="19"/>
      <c r="C646" s="19"/>
      <c r="D646" s="19"/>
      <c r="E646" s="19"/>
      <c r="F646" s="6" t="s">
        <v>19</v>
      </c>
      <c r="G646" s="10">
        <f>SUM(H646:J646)</f>
        <v>0</v>
      </c>
      <c r="H646" s="10">
        <v>0</v>
      </c>
      <c r="I646" s="10">
        <v>0</v>
      </c>
      <c r="J646" s="10">
        <v>0</v>
      </c>
      <c r="K646" s="15"/>
      <c r="L646" s="16"/>
    </row>
    <row r="647" spans="1:12" ht="18.2" customHeight="1" x14ac:dyDescent="0.25">
      <c r="A647" s="18"/>
      <c r="B647" s="19"/>
      <c r="C647" s="19"/>
      <c r="D647" s="19"/>
      <c r="E647" s="19"/>
      <c r="F647" s="6" t="s">
        <v>20</v>
      </c>
      <c r="G647" s="10">
        <f>SUM(H647:J647)</f>
        <v>7100.11157</v>
      </c>
      <c r="H647" s="10">
        <v>6860.7</v>
      </c>
      <c r="I647" s="10">
        <v>139.30000000000001</v>
      </c>
      <c r="J647" s="10">
        <v>100.11157</v>
      </c>
      <c r="K647" s="15"/>
      <c r="L647" s="16"/>
    </row>
    <row r="648" spans="1:12" ht="18.2" customHeight="1" x14ac:dyDescent="0.25">
      <c r="A648" s="18">
        <v>3</v>
      </c>
      <c r="B648" s="19" t="s">
        <v>159</v>
      </c>
      <c r="C648" s="19" t="s">
        <v>162</v>
      </c>
      <c r="D648" s="19" t="s">
        <v>24</v>
      </c>
      <c r="E648" s="19" t="s">
        <v>26</v>
      </c>
      <c r="F648" s="16" t="s">
        <v>18</v>
      </c>
      <c r="G648" s="17">
        <f>SUM(G651:G652)</f>
        <v>3797.05852</v>
      </c>
      <c r="H648" s="17">
        <f>SUM(H651:H652)</f>
        <v>3669.0239499999998</v>
      </c>
      <c r="I648" s="17">
        <f>SUM(I651:I652)</f>
        <v>74.496049999999997</v>
      </c>
      <c r="J648" s="17">
        <f>SUM(J651:J652)</f>
        <v>53.538519999999998</v>
      </c>
      <c r="K648" s="15">
        <v>333547.63</v>
      </c>
      <c r="L648" s="16">
        <v>125</v>
      </c>
    </row>
    <row r="649" spans="1:12" ht="18.2" customHeight="1" x14ac:dyDescent="0.25">
      <c r="A649" s="18"/>
      <c r="B649" s="19"/>
      <c r="C649" s="19"/>
      <c r="D649" s="19"/>
      <c r="E649" s="19"/>
      <c r="F649" s="16"/>
      <c r="G649" s="17"/>
      <c r="H649" s="17"/>
      <c r="I649" s="17"/>
      <c r="J649" s="17"/>
      <c r="K649" s="15"/>
      <c r="L649" s="16"/>
    </row>
    <row r="650" spans="1:12" ht="18.2" customHeight="1" x14ac:dyDescent="0.25">
      <c r="A650" s="18"/>
      <c r="B650" s="19"/>
      <c r="C650" s="19"/>
      <c r="D650" s="19"/>
      <c r="E650" s="19"/>
      <c r="F650" s="16"/>
      <c r="G650" s="17"/>
      <c r="H650" s="17"/>
      <c r="I650" s="17"/>
      <c r="J650" s="17"/>
      <c r="K650" s="15"/>
      <c r="L650" s="16"/>
    </row>
    <row r="651" spans="1:12" ht="18.2" customHeight="1" x14ac:dyDescent="0.25">
      <c r="A651" s="18"/>
      <c r="B651" s="19"/>
      <c r="C651" s="19"/>
      <c r="D651" s="19"/>
      <c r="E651" s="19"/>
      <c r="F651" s="6" t="s">
        <v>19</v>
      </c>
      <c r="G651" s="10">
        <f>SUM(H651:J651)</f>
        <v>0</v>
      </c>
      <c r="H651" s="10">
        <v>0</v>
      </c>
      <c r="I651" s="10">
        <v>0</v>
      </c>
      <c r="J651" s="10">
        <v>0</v>
      </c>
      <c r="K651" s="15"/>
      <c r="L651" s="16"/>
    </row>
    <row r="652" spans="1:12" ht="18.2" customHeight="1" x14ac:dyDescent="0.25">
      <c r="A652" s="18"/>
      <c r="B652" s="19"/>
      <c r="C652" s="19"/>
      <c r="D652" s="19"/>
      <c r="E652" s="19"/>
      <c r="F652" s="6" t="s">
        <v>20</v>
      </c>
      <c r="G652" s="10">
        <f>SUM(H652:J652)</f>
        <v>3797.05852</v>
      </c>
      <c r="H652" s="10">
        <v>3669.0239499999998</v>
      </c>
      <c r="I652" s="10">
        <v>74.496049999999997</v>
      </c>
      <c r="J652" s="10">
        <v>53.538519999999998</v>
      </c>
      <c r="K652" s="15"/>
      <c r="L652" s="16"/>
    </row>
    <row r="653" spans="1:12" ht="18.2" customHeight="1" x14ac:dyDescent="0.25">
      <c r="A653" s="18">
        <v>4</v>
      </c>
      <c r="B653" s="19" t="s">
        <v>159</v>
      </c>
      <c r="C653" s="19" t="s">
        <v>163</v>
      </c>
      <c r="D653" s="19" t="s">
        <v>24</v>
      </c>
      <c r="E653" s="19" t="s">
        <v>26</v>
      </c>
      <c r="F653" s="16" t="s">
        <v>18</v>
      </c>
      <c r="G653" s="17">
        <f>SUM(G656:G657)</f>
        <v>7100.11157</v>
      </c>
      <c r="H653" s="17">
        <f>SUM(H656:H657)</f>
        <v>6860.7</v>
      </c>
      <c r="I653" s="17">
        <f>SUM(I656:I657)</f>
        <v>139.30000000000001</v>
      </c>
      <c r="J653" s="17">
        <f>SUM(J656:J657)</f>
        <v>100.11157</v>
      </c>
      <c r="K653" s="15">
        <v>149145.65</v>
      </c>
      <c r="L653" s="16">
        <v>77</v>
      </c>
    </row>
    <row r="654" spans="1:12" ht="18.2" customHeight="1" x14ac:dyDescent="0.25">
      <c r="A654" s="18"/>
      <c r="B654" s="19"/>
      <c r="C654" s="19"/>
      <c r="D654" s="19"/>
      <c r="E654" s="19"/>
      <c r="F654" s="16"/>
      <c r="G654" s="17"/>
      <c r="H654" s="17"/>
      <c r="I654" s="17"/>
      <c r="J654" s="17"/>
      <c r="K654" s="15"/>
      <c r="L654" s="16"/>
    </row>
    <row r="655" spans="1:12" ht="18.2" customHeight="1" x14ac:dyDescent="0.25">
      <c r="A655" s="18"/>
      <c r="B655" s="19"/>
      <c r="C655" s="19"/>
      <c r="D655" s="19"/>
      <c r="E655" s="19"/>
      <c r="F655" s="16"/>
      <c r="G655" s="17"/>
      <c r="H655" s="17"/>
      <c r="I655" s="17"/>
      <c r="J655" s="17"/>
      <c r="K655" s="15"/>
      <c r="L655" s="16"/>
    </row>
    <row r="656" spans="1:12" ht="18.2" customHeight="1" x14ac:dyDescent="0.25">
      <c r="A656" s="18"/>
      <c r="B656" s="19"/>
      <c r="C656" s="19"/>
      <c r="D656" s="19"/>
      <c r="E656" s="19"/>
      <c r="F656" s="6" t="s">
        <v>19</v>
      </c>
      <c r="G656" s="10">
        <f>SUM(H656:J656)</f>
        <v>0</v>
      </c>
      <c r="H656" s="10">
        <v>0</v>
      </c>
      <c r="I656" s="10">
        <v>0</v>
      </c>
      <c r="J656" s="10">
        <v>0</v>
      </c>
      <c r="K656" s="15"/>
      <c r="L656" s="16"/>
    </row>
    <row r="657" spans="1:12" ht="18.2" customHeight="1" x14ac:dyDescent="0.25">
      <c r="A657" s="18"/>
      <c r="B657" s="19"/>
      <c r="C657" s="19"/>
      <c r="D657" s="19"/>
      <c r="E657" s="19"/>
      <c r="F657" s="6" t="s">
        <v>20</v>
      </c>
      <c r="G657" s="10">
        <f>SUM(H657:J657)</f>
        <v>7100.11157</v>
      </c>
      <c r="H657" s="10">
        <v>6860.7</v>
      </c>
      <c r="I657" s="10">
        <v>139.30000000000001</v>
      </c>
      <c r="J657" s="10">
        <v>100.11157</v>
      </c>
      <c r="K657" s="15"/>
      <c r="L657" s="16"/>
    </row>
    <row r="658" spans="1:12" ht="18.2" customHeight="1" x14ac:dyDescent="0.25">
      <c r="A658" s="18">
        <v>5</v>
      </c>
      <c r="B658" s="19" t="s">
        <v>159</v>
      </c>
      <c r="C658" s="19" t="s">
        <v>164</v>
      </c>
      <c r="D658" s="19" t="s">
        <v>24</v>
      </c>
      <c r="E658" s="19" t="s">
        <v>26</v>
      </c>
      <c r="F658" s="16" t="s">
        <v>18</v>
      </c>
      <c r="G658" s="17">
        <f>SUM(G661:G662)</f>
        <v>7810.12273</v>
      </c>
      <c r="H658" s="17">
        <f>SUM(H661:H662)</f>
        <v>7546.77</v>
      </c>
      <c r="I658" s="17">
        <f>SUM(I661:I662)</f>
        <v>153.22999999999999</v>
      </c>
      <c r="J658" s="17">
        <f>SUM(J661:J662)</f>
        <v>110.12273</v>
      </c>
      <c r="K658" s="15">
        <v>1078110</v>
      </c>
      <c r="L658" s="16">
        <v>171</v>
      </c>
    </row>
    <row r="659" spans="1:12" ht="18.2" customHeight="1" x14ac:dyDescent="0.25">
      <c r="A659" s="18"/>
      <c r="B659" s="19"/>
      <c r="C659" s="19"/>
      <c r="D659" s="19"/>
      <c r="E659" s="19"/>
      <c r="F659" s="16"/>
      <c r="G659" s="17"/>
      <c r="H659" s="17"/>
      <c r="I659" s="17"/>
      <c r="J659" s="17"/>
      <c r="K659" s="15"/>
      <c r="L659" s="16"/>
    </row>
    <row r="660" spans="1:12" ht="18.2" customHeight="1" x14ac:dyDescent="0.25">
      <c r="A660" s="18"/>
      <c r="B660" s="19"/>
      <c r="C660" s="19"/>
      <c r="D660" s="19"/>
      <c r="E660" s="19"/>
      <c r="F660" s="16"/>
      <c r="G660" s="17"/>
      <c r="H660" s="17"/>
      <c r="I660" s="17"/>
      <c r="J660" s="17"/>
      <c r="K660" s="15"/>
      <c r="L660" s="16"/>
    </row>
    <row r="661" spans="1:12" ht="18.2" customHeight="1" x14ac:dyDescent="0.25">
      <c r="A661" s="18"/>
      <c r="B661" s="19"/>
      <c r="C661" s="19"/>
      <c r="D661" s="19"/>
      <c r="E661" s="19"/>
      <c r="F661" s="6" t="s">
        <v>19</v>
      </c>
      <c r="G661" s="10">
        <f>SUM(H661:J661)</f>
        <v>0</v>
      </c>
      <c r="H661" s="10">
        <v>0</v>
      </c>
      <c r="I661" s="10">
        <v>0</v>
      </c>
      <c r="J661" s="10">
        <v>0</v>
      </c>
      <c r="K661" s="15"/>
      <c r="L661" s="16"/>
    </row>
    <row r="662" spans="1:12" ht="18.2" customHeight="1" x14ac:dyDescent="0.25">
      <c r="A662" s="18"/>
      <c r="B662" s="19"/>
      <c r="C662" s="19"/>
      <c r="D662" s="19"/>
      <c r="E662" s="19"/>
      <c r="F662" s="6" t="s">
        <v>20</v>
      </c>
      <c r="G662" s="10">
        <f>SUM(H662:J662)</f>
        <v>7810.12273</v>
      </c>
      <c r="H662" s="10">
        <v>7546.77</v>
      </c>
      <c r="I662" s="10">
        <v>153.22999999999999</v>
      </c>
      <c r="J662" s="10">
        <v>110.12273</v>
      </c>
      <c r="K662" s="15"/>
      <c r="L662" s="16"/>
    </row>
    <row r="663" spans="1:12" ht="18.2" customHeight="1" x14ac:dyDescent="0.25">
      <c r="A663" s="18">
        <v>6</v>
      </c>
      <c r="B663" s="19" t="s">
        <v>159</v>
      </c>
      <c r="C663" s="19" t="s">
        <v>165</v>
      </c>
      <c r="D663" s="19" t="s">
        <v>24</v>
      </c>
      <c r="E663" s="19" t="s">
        <v>26</v>
      </c>
      <c r="F663" s="16" t="s">
        <v>18</v>
      </c>
      <c r="G663" s="17">
        <f>SUM(G666:G667)</f>
        <v>9210.382880000001</v>
      </c>
      <c r="H663" s="17">
        <f>SUM(H666:H667)</f>
        <v>8899.8142000000007</v>
      </c>
      <c r="I663" s="17">
        <f>SUM(I666:I667)</f>
        <v>180.70228</v>
      </c>
      <c r="J663" s="17">
        <f>SUM(J666:J667)</f>
        <v>129.8664</v>
      </c>
      <c r="K663" s="15">
        <v>444990.71</v>
      </c>
      <c r="L663" s="16">
        <v>144</v>
      </c>
    </row>
    <row r="664" spans="1:12" ht="18.2" customHeight="1" x14ac:dyDescent="0.25">
      <c r="A664" s="18"/>
      <c r="B664" s="19"/>
      <c r="C664" s="19"/>
      <c r="D664" s="19"/>
      <c r="E664" s="19"/>
      <c r="F664" s="16"/>
      <c r="G664" s="17"/>
      <c r="H664" s="17"/>
      <c r="I664" s="17"/>
      <c r="J664" s="17"/>
      <c r="K664" s="15"/>
      <c r="L664" s="16"/>
    </row>
    <row r="665" spans="1:12" ht="18.2" customHeight="1" x14ac:dyDescent="0.25">
      <c r="A665" s="18"/>
      <c r="B665" s="19"/>
      <c r="C665" s="19"/>
      <c r="D665" s="19"/>
      <c r="E665" s="19"/>
      <c r="F665" s="16"/>
      <c r="G665" s="17"/>
      <c r="H665" s="17"/>
      <c r="I665" s="17"/>
      <c r="J665" s="17"/>
      <c r="K665" s="15"/>
      <c r="L665" s="16"/>
    </row>
    <row r="666" spans="1:12" ht="18.2" customHeight="1" x14ac:dyDescent="0.25">
      <c r="A666" s="18"/>
      <c r="B666" s="19"/>
      <c r="C666" s="19"/>
      <c r="D666" s="19"/>
      <c r="E666" s="19"/>
      <c r="F666" s="6" t="s">
        <v>19</v>
      </c>
      <c r="G666" s="10">
        <f>SUM(H666:J666)</f>
        <v>0</v>
      </c>
      <c r="H666" s="10">
        <v>0</v>
      </c>
      <c r="I666" s="10">
        <v>0</v>
      </c>
      <c r="J666" s="10">
        <v>0</v>
      </c>
      <c r="K666" s="15"/>
      <c r="L666" s="16"/>
    </row>
    <row r="667" spans="1:12" ht="18.2" customHeight="1" x14ac:dyDescent="0.25">
      <c r="A667" s="18"/>
      <c r="B667" s="19"/>
      <c r="C667" s="19"/>
      <c r="D667" s="19"/>
      <c r="E667" s="19"/>
      <c r="F667" s="6" t="s">
        <v>20</v>
      </c>
      <c r="G667" s="10">
        <f>SUM(H667:J667)</f>
        <v>9210.382880000001</v>
      </c>
      <c r="H667" s="10">
        <v>8899.8142000000007</v>
      </c>
      <c r="I667" s="10">
        <v>180.70228</v>
      </c>
      <c r="J667" s="10">
        <v>129.8664</v>
      </c>
      <c r="K667" s="15"/>
      <c r="L667" s="16"/>
    </row>
    <row r="668" spans="1:12" ht="18.2" customHeight="1" x14ac:dyDescent="0.25">
      <c r="A668" s="20" t="s">
        <v>276</v>
      </c>
      <c r="B668" s="20"/>
      <c r="C668" s="20"/>
      <c r="D668" s="20"/>
      <c r="E668" s="20"/>
      <c r="F668" s="16" t="s">
        <v>18</v>
      </c>
      <c r="G668" s="17">
        <f>SUM(G671:G672)</f>
        <v>151465.87496000002</v>
      </c>
      <c r="H668" s="17">
        <f>SUM(H673,H678,H683,H688,H693,H698,H703,H708,H713,H718,H723,H728,H733,H738,H743,H748,H753,H758,H763,H768)</f>
        <v>146676.44694000002</v>
      </c>
      <c r="I668" s="17">
        <f>SUM(I673,I678,I683,I688,I693,I698,I703,I708,I713,I718,I723,I728,I733,I738,I743,I748,I753,I758,I763,I768)</f>
        <v>2978.1416800000006</v>
      </c>
      <c r="J668" s="17">
        <f>SUM(J673,J678,J683,J688,J693,J698,J703,J708,J713,J718,J723,J728,J733,J738,J743,J748,J753,J758,J763,J768)</f>
        <v>1811.2863400000006</v>
      </c>
      <c r="K668" s="15" t="str">
        <f>IF(H672=0,"-","")</f>
        <v/>
      </c>
      <c r="L668" s="16" t="str">
        <f>IF(H672=0,"-","")</f>
        <v/>
      </c>
    </row>
    <row r="669" spans="1:12" ht="18.2" customHeight="1" x14ac:dyDescent="0.25">
      <c r="A669" s="20"/>
      <c r="B669" s="20"/>
      <c r="C669" s="20"/>
      <c r="D669" s="20"/>
      <c r="E669" s="20"/>
      <c r="F669" s="16"/>
      <c r="G669" s="17"/>
      <c r="H669" s="17"/>
      <c r="I669" s="17"/>
      <c r="J669" s="17"/>
      <c r="K669" s="15"/>
      <c r="L669" s="16"/>
    </row>
    <row r="670" spans="1:12" ht="18.2" customHeight="1" x14ac:dyDescent="0.25">
      <c r="A670" s="20"/>
      <c r="B670" s="20"/>
      <c r="C670" s="20"/>
      <c r="D670" s="20"/>
      <c r="E670" s="20"/>
      <c r="F670" s="16"/>
      <c r="G670" s="17"/>
      <c r="H670" s="17"/>
      <c r="I670" s="17"/>
      <c r="J670" s="17"/>
      <c r="K670" s="15"/>
      <c r="L670" s="16"/>
    </row>
    <row r="671" spans="1:12" ht="18.2" customHeight="1" x14ac:dyDescent="0.25">
      <c r="A671" s="20"/>
      <c r="B671" s="20"/>
      <c r="C671" s="20"/>
      <c r="D671" s="20"/>
      <c r="E671" s="20"/>
      <c r="F671" s="6" t="s">
        <v>19</v>
      </c>
      <c r="G671" s="10">
        <f>SUM(H671:J671)</f>
        <v>0</v>
      </c>
      <c r="H671" s="10">
        <f t="shared" ref="H671:J672" si="22">SUM(H676,H681,H686,H691,H696,H701,H706,H711,H716,H721,H726,H731,H736,H741,H746,H751,H756,H761,H766,H771)</f>
        <v>0</v>
      </c>
      <c r="I671" s="10">
        <f t="shared" si="22"/>
        <v>0</v>
      </c>
      <c r="J671" s="10">
        <f t="shared" si="22"/>
        <v>0</v>
      </c>
      <c r="K671" s="15"/>
      <c r="L671" s="16"/>
    </row>
    <row r="672" spans="1:12" ht="18.2" customHeight="1" x14ac:dyDescent="0.25">
      <c r="A672" s="20"/>
      <c r="B672" s="20"/>
      <c r="C672" s="20"/>
      <c r="D672" s="20"/>
      <c r="E672" s="20"/>
      <c r="F672" s="6" t="s">
        <v>20</v>
      </c>
      <c r="G672" s="10">
        <f>SUM(H672:J672)</f>
        <v>151465.87496000002</v>
      </c>
      <c r="H672" s="10">
        <f t="shared" si="22"/>
        <v>146676.44694000002</v>
      </c>
      <c r="I672" s="10">
        <f t="shared" si="22"/>
        <v>2978.1416800000006</v>
      </c>
      <c r="J672" s="10">
        <f t="shared" si="22"/>
        <v>1811.2863400000006</v>
      </c>
      <c r="K672" s="15"/>
      <c r="L672" s="16"/>
    </row>
    <row r="673" spans="1:12" ht="18.2" customHeight="1" x14ac:dyDescent="0.25">
      <c r="A673" s="18">
        <v>1</v>
      </c>
      <c r="B673" s="19" t="s">
        <v>277</v>
      </c>
      <c r="C673" s="19" t="s">
        <v>166</v>
      </c>
      <c r="D673" s="19" t="s">
        <v>24</v>
      </c>
      <c r="E673" s="19" t="s">
        <v>25</v>
      </c>
      <c r="F673" s="16" t="s">
        <v>18</v>
      </c>
      <c r="G673" s="17">
        <f>SUM(G676:G677)</f>
        <v>8824.4243800000004</v>
      </c>
      <c r="H673" s="17">
        <f>SUM(H676:H677)</f>
        <v>8526.8700000000008</v>
      </c>
      <c r="I673" s="17">
        <f>SUM(I676:I677)</f>
        <v>173.13</v>
      </c>
      <c r="J673" s="17">
        <f>SUM(J676:J677)</f>
        <v>124.42438</v>
      </c>
      <c r="K673" s="15">
        <v>1218124.29</v>
      </c>
      <c r="L673" s="16">
        <v>174</v>
      </c>
    </row>
    <row r="674" spans="1:12" ht="18.2" customHeight="1" x14ac:dyDescent="0.25">
      <c r="A674" s="18"/>
      <c r="B674" s="19"/>
      <c r="C674" s="19"/>
      <c r="D674" s="19"/>
      <c r="E674" s="19"/>
      <c r="F674" s="16"/>
      <c r="G674" s="17"/>
      <c r="H674" s="17"/>
      <c r="I674" s="17"/>
      <c r="J674" s="17"/>
      <c r="K674" s="15"/>
      <c r="L674" s="16"/>
    </row>
    <row r="675" spans="1:12" ht="18.2" customHeight="1" x14ac:dyDescent="0.25">
      <c r="A675" s="18"/>
      <c r="B675" s="19"/>
      <c r="C675" s="19"/>
      <c r="D675" s="19"/>
      <c r="E675" s="19"/>
      <c r="F675" s="16"/>
      <c r="G675" s="17"/>
      <c r="H675" s="17"/>
      <c r="I675" s="17"/>
      <c r="J675" s="17"/>
      <c r="K675" s="15"/>
      <c r="L675" s="16"/>
    </row>
    <row r="676" spans="1:12" ht="18.2" customHeight="1" x14ac:dyDescent="0.25">
      <c r="A676" s="18"/>
      <c r="B676" s="19"/>
      <c r="C676" s="19"/>
      <c r="D676" s="19"/>
      <c r="E676" s="19"/>
      <c r="F676" s="6" t="s">
        <v>19</v>
      </c>
      <c r="G676" s="10">
        <f>SUM(H676:J676)</f>
        <v>0</v>
      </c>
      <c r="H676" s="10">
        <v>0</v>
      </c>
      <c r="I676" s="10">
        <v>0</v>
      </c>
      <c r="J676" s="10">
        <v>0</v>
      </c>
      <c r="K676" s="15"/>
      <c r="L676" s="16"/>
    </row>
    <row r="677" spans="1:12" ht="18.2" customHeight="1" x14ac:dyDescent="0.25">
      <c r="A677" s="18"/>
      <c r="B677" s="19"/>
      <c r="C677" s="19"/>
      <c r="D677" s="19"/>
      <c r="E677" s="19"/>
      <c r="F677" s="6" t="s">
        <v>20</v>
      </c>
      <c r="G677" s="10">
        <f>SUM(H677:J677)</f>
        <v>8824.4243800000004</v>
      </c>
      <c r="H677" s="10">
        <v>8526.8700000000008</v>
      </c>
      <c r="I677" s="10">
        <v>173.13</v>
      </c>
      <c r="J677" s="10">
        <v>124.42438</v>
      </c>
      <c r="K677" s="15"/>
      <c r="L677" s="16"/>
    </row>
    <row r="678" spans="1:12" ht="18.2" customHeight="1" x14ac:dyDescent="0.25">
      <c r="A678" s="18">
        <v>2</v>
      </c>
      <c r="B678" s="19" t="s">
        <v>277</v>
      </c>
      <c r="C678" s="19" t="s">
        <v>167</v>
      </c>
      <c r="D678" s="19" t="s">
        <v>24</v>
      </c>
      <c r="E678" s="19" t="s">
        <v>25</v>
      </c>
      <c r="F678" s="16" t="s">
        <v>18</v>
      </c>
      <c r="G678" s="17">
        <f>SUM(G681:G682)</f>
        <v>9027.2847099999999</v>
      </c>
      <c r="H678" s="17">
        <f>SUM(H681:H682)</f>
        <v>8722.89</v>
      </c>
      <c r="I678" s="17">
        <f>SUM(I681:I682)</f>
        <v>177.11</v>
      </c>
      <c r="J678" s="17">
        <f>SUM(J681:J682)</f>
        <v>127.28471</v>
      </c>
      <c r="K678" s="15">
        <v>202857.91</v>
      </c>
      <c r="L678" s="16">
        <v>95</v>
      </c>
    </row>
    <row r="679" spans="1:12" ht="18.2" customHeight="1" x14ac:dyDescent="0.25">
      <c r="A679" s="18"/>
      <c r="B679" s="19"/>
      <c r="C679" s="19"/>
      <c r="D679" s="19"/>
      <c r="E679" s="19"/>
      <c r="F679" s="16"/>
      <c r="G679" s="17"/>
      <c r="H679" s="17"/>
      <c r="I679" s="17"/>
      <c r="J679" s="17"/>
      <c r="K679" s="15"/>
      <c r="L679" s="16"/>
    </row>
    <row r="680" spans="1:12" ht="18.2" customHeight="1" x14ac:dyDescent="0.25">
      <c r="A680" s="18"/>
      <c r="B680" s="19"/>
      <c r="C680" s="19"/>
      <c r="D680" s="19"/>
      <c r="E680" s="19"/>
      <c r="F680" s="16"/>
      <c r="G680" s="17"/>
      <c r="H680" s="17"/>
      <c r="I680" s="17"/>
      <c r="J680" s="17"/>
      <c r="K680" s="15"/>
      <c r="L680" s="16"/>
    </row>
    <row r="681" spans="1:12" ht="18.2" customHeight="1" x14ac:dyDescent="0.25">
      <c r="A681" s="18"/>
      <c r="B681" s="19"/>
      <c r="C681" s="19"/>
      <c r="D681" s="19"/>
      <c r="E681" s="19"/>
      <c r="F681" s="6" t="s">
        <v>19</v>
      </c>
      <c r="G681" s="10">
        <f>SUM(H681:J681)</f>
        <v>0</v>
      </c>
      <c r="H681" s="10">
        <v>0</v>
      </c>
      <c r="I681" s="10">
        <v>0</v>
      </c>
      <c r="J681" s="10">
        <v>0</v>
      </c>
      <c r="K681" s="15"/>
      <c r="L681" s="16"/>
    </row>
    <row r="682" spans="1:12" ht="18.2" customHeight="1" x14ac:dyDescent="0.25">
      <c r="A682" s="18"/>
      <c r="B682" s="19"/>
      <c r="C682" s="19"/>
      <c r="D682" s="19"/>
      <c r="E682" s="19"/>
      <c r="F682" s="6" t="s">
        <v>20</v>
      </c>
      <c r="G682" s="10">
        <f>SUM(H682:J682)</f>
        <v>9027.2847099999999</v>
      </c>
      <c r="H682" s="10">
        <v>8722.89</v>
      </c>
      <c r="I682" s="10">
        <v>177.11</v>
      </c>
      <c r="J682" s="10">
        <v>127.28471</v>
      </c>
      <c r="K682" s="15"/>
      <c r="L682" s="16"/>
    </row>
    <row r="683" spans="1:12" ht="18.2" customHeight="1" x14ac:dyDescent="0.25">
      <c r="A683" s="18">
        <v>3</v>
      </c>
      <c r="B683" s="19" t="s">
        <v>277</v>
      </c>
      <c r="C683" s="19" t="s">
        <v>168</v>
      </c>
      <c r="D683" s="19" t="s">
        <v>24</v>
      </c>
      <c r="E683" s="19" t="s">
        <v>25</v>
      </c>
      <c r="F683" s="16" t="s">
        <v>18</v>
      </c>
      <c r="G683" s="17">
        <f>SUM(G686:G687)</f>
        <v>3499.3407000000002</v>
      </c>
      <c r="H683" s="17">
        <f>SUM(H686:H687)</f>
        <v>3381.3449999999998</v>
      </c>
      <c r="I683" s="17">
        <f>SUM(I686:I687)</f>
        <v>68.655000000000001</v>
      </c>
      <c r="J683" s="17">
        <f>SUM(J686:J687)</f>
        <v>49.340699999999998</v>
      </c>
      <c r="K683" s="15">
        <v>422668.13</v>
      </c>
      <c r="L683" s="16">
        <v>141</v>
      </c>
    </row>
    <row r="684" spans="1:12" ht="18.2" customHeight="1" x14ac:dyDescent="0.25">
      <c r="A684" s="18"/>
      <c r="B684" s="19"/>
      <c r="C684" s="19"/>
      <c r="D684" s="19"/>
      <c r="E684" s="19"/>
      <c r="F684" s="16"/>
      <c r="G684" s="17"/>
      <c r="H684" s="17"/>
      <c r="I684" s="17"/>
      <c r="J684" s="17"/>
      <c r="K684" s="15"/>
      <c r="L684" s="16"/>
    </row>
    <row r="685" spans="1:12" ht="18.2" customHeight="1" x14ac:dyDescent="0.25">
      <c r="A685" s="18"/>
      <c r="B685" s="19"/>
      <c r="C685" s="19"/>
      <c r="D685" s="19"/>
      <c r="E685" s="19"/>
      <c r="F685" s="16"/>
      <c r="G685" s="17"/>
      <c r="H685" s="17"/>
      <c r="I685" s="17"/>
      <c r="J685" s="17"/>
      <c r="K685" s="15"/>
      <c r="L685" s="16"/>
    </row>
    <row r="686" spans="1:12" ht="18.2" customHeight="1" x14ac:dyDescent="0.25">
      <c r="A686" s="18"/>
      <c r="B686" s="19"/>
      <c r="C686" s="19"/>
      <c r="D686" s="19"/>
      <c r="E686" s="19"/>
      <c r="F686" s="6" t="s">
        <v>19</v>
      </c>
      <c r="G686" s="10">
        <f>SUM(H686:J686)</f>
        <v>0</v>
      </c>
      <c r="H686" s="10">
        <v>0</v>
      </c>
      <c r="I686" s="10">
        <v>0</v>
      </c>
      <c r="J686" s="10">
        <v>0</v>
      </c>
      <c r="K686" s="15"/>
      <c r="L686" s="16"/>
    </row>
    <row r="687" spans="1:12" ht="18.2" customHeight="1" x14ac:dyDescent="0.25">
      <c r="A687" s="18"/>
      <c r="B687" s="19"/>
      <c r="C687" s="19"/>
      <c r="D687" s="19"/>
      <c r="E687" s="19"/>
      <c r="F687" s="6" t="s">
        <v>20</v>
      </c>
      <c r="G687" s="10">
        <f>SUM(H687:J687)</f>
        <v>3499.3407000000002</v>
      </c>
      <c r="H687" s="10">
        <v>3381.3449999999998</v>
      </c>
      <c r="I687" s="10">
        <v>68.655000000000001</v>
      </c>
      <c r="J687" s="10">
        <v>49.340699999999998</v>
      </c>
      <c r="K687" s="15"/>
      <c r="L687" s="16"/>
    </row>
    <row r="688" spans="1:12" ht="18.2" customHeight="1" x14ac:dyDescent="0.25">
      <c r="A688" s="18">
        <v>4</v>
      </c>
      <c r="B688" s="19" t="s">
        <v>277</v>
      </c>
      <c r="C688" s="19" t="s">
        <v>169</v>
      </c>
      <c r="D688" s="19" t="s">
        <v>24</v>
      </c>
      <c r="E688" s="19" t="s">
        <v>25</v>
      </c>
      <c r="F688" s="16" t="s">
        <v>18</v>
      </c>
      <c r="G688" s="17">
        <f>SUM(G691:G692)</f>
        <v>16127.396290000001</v>
      </c>
      <c r="H688" s="17">
        <f>SUM(H691:H692)</f>
        <v>15583.59</v>
      </c>
      <c r="I688" s="17">
        <f>SUM(I691:I692)</f>
        <v>316.41000000000003</v>
      </c>
      <c r="J688" s="17">
        <f>SUM(J691:J692)</f>
        <v>227.39628999999999</v>
      </c>
      <c r="K688" s="15">
        <v>294030</v>
      </c>
      <c r="L688" s="16">
        <v>117</v>
      </c>
    </row>
    <row r="689" spans="1:12" ht="18.2" customHeight="1" x14ac:dyDescent="0.25">
      <c r="A689" s="18"/>
      <c r="B689" s="19"/>
      <c r="C689" s="19"/>
      <c r="D689" s="19"/>
      <c r="E689" s="19"/>
      <c r="F689" s="16"/>
      <c r="G689" s="17"/>
      <c r="H689" s="17"/>
      <c r="I689" s="17"/>
      <c r="J689" s="17"/>
      <c r="K689" s="15"/>
      <c r="L689" s="16"/>
    </row>
    <row r="690" spans="1:12" ht="18.2" customHeight="1" x14ac:dyDescent="0.25">
      <c r="A690" s="18"/>
      <c r="B690" s="19"/>
      <c r="C690" s="19"/>
      <c r="D690" s="19"/>
      <c r="E690" s="19"/>
      <c r="F690" s="16"/>
      <c r="G690" s="17"/>
      <c r="H690" s="17"/>
      <c r="I690" s="17"/>
      <c r="J690" s="17"/>
      <c r="K690" s="15"/>
      <c r="L690" s="16"/>
    </row>
    <row r="691" spans="1:12" ht="18.2" customHeight="1" x14ac:dyDescent="0.25">
      <c r="A691" s="18"/>
      <c r="B691" s="19"/>
      <c r="C691" s="19"/>
      <c r="D691" s="19"/>
      <c r="E691" s="19"/>
      <c r="F691" s="6" t="s">
        <v>19</v>
      </c>
      <c r="G691" s="10">
        <f>SUM(H691:J691)</f>
        <v>0</v>
      </c>
      <c r="H691" s="10">
        <v>0</v>
      </c>
      <c r="I691" s="10">
        <v>0</v>
      </c>
      <c r="J691" s="10">
        <v>0</v>
      </c>
      <c r="K691" s="15"/>
      <c r="L691" s="16"/>
    </row>
    <row r="692" spans="1:12" ht="18.2" customHeight="1" x14ac:dyDescent="0.25">
      <c r="A692" s="18"/>
      <c r="B692" s="19"/>
      <c r="C692" s="19"/>
      <c r="D692" s="19"/>
      <c r="E692" s="19"/>
      <c r="F692" s="6" t="s">
        <v>20</v>
      </c>
      <c r="G692" s="10">
        <f>SUM(H692:J692)</f>
        <v>16127.396290000001</v>
      </c>
      <c r="H692" s="10">
        <v>15583.59</v>
      </c>
      <c r="I692" s="10">
        <v>316.41000000000003</v>
      </c>
      <c r="J692" s="10">
        <v>227.39628999999999</v>
      </c>
      <c r="K692" s="15"/>
      <c r="L692" s="16"/>
    </row>
    <row r="693" spans="1:12" ht="18.2" customHeight="1" x14ac:dyDescent="0.25">
      <c r="A693" s="18">
        <v>5</v>
      </c>
      <c r="B693" s="19" t="s">
        <v>277</v>
      </c>
      <c r="C693" s="19" t="s">
        <v>170</v>
      </c>
      <c r="D693" s="19" t="s">
        <v>24</v>
      </c>
      <c r="E693" s="19" t="s">
        <v>25</v>
      </c>
      <c r="F693" s="16" t="s">
        <v>18</v>
      </c>
      <c r="G693" s="17">
        <f>SUM(G696:G697)</f>
        <v>6085.8099199999997</v>
      </c>
      <c r="H693" s="17">
        <f>SUM(H696:H697)</f>
        <v>5880.6</v>
      </c>
      <c r="I693" s="17">
        <f>SUM(I696:I697)</f>
        <v>119.4</v>
      </c>
      <c r="J693" s="17">
        <f>SUM(J696:J697)</f>
        <v>85.809920000000005</v>
      </c>
      <c r="K693" s="15">
        <v>345917.65</v>
      </c>
      <c r="L693" s="16">
        <v>126</v>
      </c>
    </row>
    <row r="694" spans="1:12" ht="18.2" customHeight="1" x14ac:dyDescent="0.25">
      <c r="A694" s="18"/>
      <c r="B694" s="19"/>
      <c r="C694" s="19"/>
      <c r="D694" s="19"/>
      <c r="E694" s="19"/>
      <c r="F694" s="16"/>
      <c r="G694" s="17"/>
      <c r="H694" s="17"/>
      <c r="I694" s="17"/>
      <c r="J694" s="17"/>
      <c r="K694" s="15"/>
      <c r="L694" s="16"/>
    </row>
    <row r="695" spans="1:12" ht="18.2" customHeight="1" x14ac:dyDescent="0.25">
      <c r="A695" s="18"/>
      <c r="B695" s="19"/>
      <c r="C695" s="19"/>
      <c r="D695" s="19"/>
      <c r="E695" s="19"/>
      <c r="F695" s="16"/>
      <c r="G695" s="17"/>
      <c r="H695" s="17"/>
      <c r="I695" s="17"/>
      <c r="J695" s="17"/>
      <c r="K695" s="15"/>
      <c r="L695" s="16"/>
    </row>
    <row r="696" spans="1:12" ht="18.2" customHeight="1" x14ac:dyDescent="0.25">
      <c r="A696" s="18"/>
      <c r="B696" s="19"/>
      <c r="C696" s="19"/>
      <c r="D696" s="19"/>
      <c r="E696" s="19"/>
      <c r="F696" s="6" t="s">
        <v>19</v>
      </c>
      <c r="G696" s="10">
        <f>SUM(H696:J696)</f>
        <v>0</v>
      </c>
      <c r="H696" s="10">
        <v>0</v>
      </c>
      <c r="I696" s="10">
        <v>0</v>
      </c>
      <c r="J696" s="10">
        <v>0</v>
      </c>
      <c r="K696" s="15"/>
      <c r="L696" s="16"/>
    </row>
    <row r="697" spans="1:12" ht="18.2" customHeight="1" x14ac:dyDescent="0.25">
      <c r="A697" s="18"/>
      <c r="B697" s="19"/>
      <c r="C697" s="19"/>
      <c r="D697" s="19"/>
      <c r="E697" s="19"/>
      <c r="F697" s="6" t="s">
        <v>20</v>
      </c>
      <c r="G697" s="10">
        <f>SUM(H697:J697)</f>
        <v>6085.8099199999997</v>
      </c>
      <c r="H697" s="10">
        <v>5880.6</v>
      </c>
      <c r="I697" s="10">
        <v>119.4</v>
      </c>
      <c r="J697" s="10">
        <v>85.809920000000005</v>
      </c>
      <c r="K697" s="15"/>
      <c r="L697" s="16"/>
    </row>
    <row r="698" spans="1:12" ht="18.2" customHeight="1" x14ac:dyDescent="0.25">
      <c r="A698" s="18">
        <v>6</v>
      </c>
      <c r="B698" s="19" t="s">
        <v>277</v>
      </c>
      <c r="C698" s="19" t="s">
        <v>171</v>
      </c>
      <c r="D698" s="19" t="s">
        <v>24</v>
      </c>
      <c r="E698" s="19" t="s">
        <v>25</v>
      </c>
      <c r="F698" s="16" t="s">
        <v>18</v>
      </c>
      <c r="G698" s="17">
        <f>SUM(G701:G702)</f>
        <v>7607.2623999999996</v>
      </c>
      <c r="H698" s="17">
        <f>SUM(H701:H702)</f>
        <v>7350.75</v>
      </c>
      <c r="I698" s="17">
        <f>SUM(I701:I702)</f>
        <v>149.25</v>
      </c>
      <c r="J698" s="17">
        <f>SUM(J701:J702)</f>
        <v>107.2624</v>
      </c>
      <c r="K698" s="15">
        <v>237120.97</v>
      </c>
      <c r="L698" s="16">
        <v>101</v>
      </c>
    </row>
    <row r="699" spans="1:12" ht="18.2" customHeight="1" x14ac:dyDescent="0.25">
      <c r="A699" s="18"/>
      <c r="B699" s="19"/>
      <c r="C699" s="19"/>
      <c r="D699" s="19"/>
      <c r="E699" s="19"/>
      <c r="F699" s="16"/>
      <c r="G699" s="17"/>
      <c r="H699" s="17"/>
      <c r="I699" s="17"/>
      <c r="J699" s="17"/>
      <c r="K699" s="15"/>
      <c r="L699" s="16"/>
    </row>
    <row r="700" spans="1:12" ht="18.2" customHeight="1" x14ac:dyDescent="0.25">
      <c r="A700" s="18"/>
      <c r="B700" s="19"/>
      <c r="C700" s="19"/>
      <c r="D700" s="19"/>
      <c r="E700" s="19"/>
      <c r="F700" s="16"/>
      <c r="G700" s="17"/>
      <c r="H700" s="17"/>
      <c r="I700" s="17"/>
      <c r="J700" s="17"/>
      <c r="K700" s="15"/>
      <c r="L700" s="16"/>
    </row>
    <row r="701" spans="1:12" ht="18.2" customHeight="1" x14ac:dyDescent="0.25">
      <c r="A701" s="18"/>
      <c r="B701" s="19"/>
      <c r="C701" s="19"/>
      <c r="D701" s="19"/>
      <c r="E701" s="19"/>
      <c r="F701" s="6" t="s">
        <v>19</v>
      </c>
      <c r="G701" s="10">
        <f>SUM(H701:J701)</f>
        <v>0</v>
      </c>
      <c r="H701" s="10">
        <v>0</v>
      </c>
      <c r="I701" s="10">
        <v>0</v>
      </c>
      <c r="J701" s="10">
        <v>0</v>
      </c>
      <c r="K701" s="15"/>
      <c r="L701" s="16"/>
    </row>
    <row r="702" spans="1:12" ht="18.2" customHeight="1" x14ac:dyDescent="0.25">
      <c r="A702" s="18"/>
      <c r="B702" s="19"/>
      <c r="C702" s="19"/>
      <c r="D702" s="19"/>
      <c r="E702" s="19"/>
      <c r="F702" s="6" t="s">
        <v>20</v>
      </c>
      <c r="G702" s="10">
        <f>SUM(H702:J702)</f>
        <v>7607.2623999999996</v>
      </c>
      <c r="H702" s="10">
        <v>7350.75</v>
      </c>
      <c r="I702" s="10">
        <v>149.25</v>
      </c>
      <c r="J702" s="10">
        <v>107.2624</v>
      </c>
      <c r="K702" s="15"/>
      <c r="L702" s="16"/>
    </row>
    <row r="703" spans="1:12" ht="18.2" customHeight="1" x14ac:dyDescent="0.25">
      <c r="A703" s="18">
        <v>7</v>
      </c>
      <c r="B703" s="19" t="s">
        <v>277</v>
      </c>
      <c r="C703" s="19" t="s">
        <v>172</v>
      </c>
      <c r="D703" s="19" t="s">
        <v>24</v>
      </c>
      <c r="E703" s="19" t="s">
        <v>25</v>
      </c>
      <c r="F703" s="16" t="s">
        <v>18</v>
      </c>
      <c r="G703" s="17">
        <f>SUM(G706:G707)</f>
        <v>15214.524799999999</v>
      </c>
      <c r="H703" s="17">
        <f>SUM(H706:H707)</f>
        <v>14701.5</v>
      </c>
      <c r="I703" s="17">
        <f>SUM(I706:I707)</f>
        <v>298.5</v>
      </c>
      <c r="J703" s="17">
        <f>SUM(J706:J707)</f>
        <v>214.5248</v>
      </c>
      <c r="K703" s="15">
        <v>294030</v>
      </c>
      <c r="L703" s="16">
        <v>118</v>
      </c>
    </row>
    <row r="704" spans="1:12" ht="18.2" customHeight="1" x14ac:dyDescent="0.25">
      <c r="A704" s="18"/>
      <c r="B704" s="19"/>
      <c r="C704" s="19"/>
      <c r="D704" s="19"/>
      <c r="E704" s="19"/>
      <c r="F704" s="16"/>
      <c r="G704" s="17"/>
      <c r="H704" s="17"/>
      <c r="I704" s="17"/>
      <c r="J704" s="17"/>
      <c r="K704" s="15"/>
      <c r="L704" s="16"/>
    </row>
    <row r="705" spans="1:12" ht="18.2" customHeight="1" x14ac:dyDescent="0.25">
      <c r="A705" s="18"/>
      <c r="B705" s="19"/>
      <c r="C705" s="19"/>
      <c r="D705" s="19"/>
      <c r="E705" s="19"/>
      <c r="F705" s="16"/>
      <c r="G705" s="17"/>
      <c r="H705" s="17"/>
      <c r="I705" s="17"/>
      <c r="J705" s="17"/>
      <c r="K705" s="15"/>
      <c r="L705" s="16"/>
    </row>
    <row r="706" spans="1:12" ht="18.2" customHeight="1" x14ac:dyDescent="0.25">
      <c r="A706" s="18"/>
      <c r="B706" s="19"/>
      <c r="C706" s="19"/>
      <c r="D706" s="19"/>
      <c r="E706" s="19"/>
      <c r="F706" s="6" t="s">
        <v>19</v>
      </c>
      <c r="G706" s="10">
        <f>SUM(H706:J706)</f>
        <v>0</v>
      </c>
      <c r="H706" s="10">
        <v>0</v>
      </c>
      <c r="I706" s="10">
        <v>0</v>
      </c>
      <c r="J706" s="10">
        <v>0</v>
      </c>
      <c r="K706" s="15"/>
      <c r="L706" s="16"/>
    </row>
    <row r="707" spans="1:12" ht="18.2" customHeight="1" x14ac:dyDescent="0.25">
      <c r="A707" s="18"/>
      <c r="B707" s="19"/>
      <c r="C707" s="19"/>
      <c r="D707" s="19"/>
      <c r="E707" s="19"/>
      <c r="F707" s="6" t="s">
        <v>20</v>
      </c>
      <c r="G707" s="10">
        <f>SUM(H707:J707)</f>
        <v>15214.524799999999</v>
      </c>
      <c r="H707" s="10">
        <v>14701.5</v>
      </c>
      <c r="I707" s="10">
        <v>298.5</v>
      </c>
      <c r="J707" s="10">
        <v>214.5248</v>
      </c>
      <c r="K707" s="15"/>
      <c r="L707" s="16"/>
    </row>
    <row r="708" spans="1:12" ht="18.2" customHeight="1" x14ac:dyDescent="0.25">
      <c r="A708" s="18">
        <v>8</v>
      </c>
      <c r="B708" s="19" t="s">
        <v>277</v>
      </c>
      <c r="C708" s="19" t="s">
        <v>173</v>
      </c>
      <c r="D708" s="19" t="s">
        <v>24</v>
      </c>
      <c r="E708" s="19" t="s">
        <v>25</v>
      </c>
      <c r="F708" s="16" t="s">
        <v>18</v>
      </c>
      <c r="G708" s="17">
        <f>SUM(G711:G712)</f>
        <v>11463.637290000001</v>
      </c>
      <c r="H708" s="17">
        <f>SUM(H711:H712)</f>
        <v>11077.090200000001</v>
      </c>
      <c r="I708" s="17">
        <f>SUM(I711:I712)</f>
        <v>224.90979999999999</v>
      </c>
      <c r="J708" s="17">
        <f>SUM(J711:J712)</f>
        <v>161.63729000000001</v>
      </c>
      <c r="K708" s="15">
        <v>291502.37</v>
      </c>
      <c r="L708" s="16">
        <v>116</v>
      </c>
    </row>
    <row r="709" spans="1:12" ht="18.2" customHeight="1" x14ac:dyDescent="0.25">
      <c r="A709" s="18"/>
      <c r="B709" s="19"/>
      <c r="C709" s="19"/>
      <c r="D709" s="19"/>
      <c r="E709" s="19"/>
      <c r="F709" s="16"/>
      <c r="G709" s="17"/>
      <c r="H709" s="17"/>
      <c r="I709" s="17"/>
      <c r="J709" s="17"/>
      <c r="K709" s="15"/>
      <c r="L709" s="16"/>
    </row>
    <row r="710" spans="1:12" ht="18.2" customHeight="1" x14ac:dyDescent="0.25">
      <c r="A710" s="18"/>
      <c r="B710" s="19"/>
      <c r="C710" s="19"/>
      <c r="D710" s="19"/>
      <c r="E710" s="19"/>
      <c r="F710" s="16"/>
      <c r="G710" s="17"/>
      <c r="H710" s="17"/>
      <c r="I710" s="17"/>
      <c r="J710" s="17"/>
      <c r="K710" s="15"/>
      <c r="L710" s="16"/>
    </row>
    <row r="711" spans="1:12" ht="18.2" customHeight="1" x14ac:dyDescent="0.25">
      <c r="A711" s="18"/>
      <c r="B711" s="19"/>
      <c r="C711" s="19"/>
      <c r="D711" s="19"/>
      <c r="E711" s="19"/>
      <c r="F711" s="6" t="s">
        <v>19</v>
      </c>
      <c r="G711" s="10">
        <f>SUM(H711:J711)</f>
        <v>0</v>
      </c>
      <c r="H711" s="10">
        <v>0</v>
      </c>
      <c r="I711" s="10">
        <v>0</v>
      </c>
      <c r="J711" s="10">
        <v>0</v>
      </c>
      <c r="K711" s="15"/>
      <c r="L711" s="16"/>
    </row>
    <row r="712" spans="1:12" ht="18.2" customHeight="1" x14ac:dyDescent="0.25">
      <c r="A712" s="18"/>
      <c r="B712" s="19"/>
      <c r="C712" s="19"/>
      <c r="D712" s="19"/>
      <c r="E712" s="19"/>
      <c r="F712" s="6" t="s">
        <v>20</v>
      </c>
      <c r="G712" s="10">
        <f>SUM(H712:J712)</f>
        <v>11463.637290000001</v>
      </c>
      <c r="H712" s="10">
        <v>11077.090200000001</v>
      </c>
      <c r="I712" s="10">
        <v>224.90979999999999</v>
      </c>
      <c r="J712" s="10">
        <v>161.63729000000001</v>
      </c>
      <c r="K712" s="15"/>
      <c r="L712" s="16"/>
    </row>
    <row r="713" spans="1:12" ht="18.2" customHeight="1" x14ac:dyDescent="0.25">
      <c r="A713" s="18">
        <v>9</v>
      </c>
      <c r="B713" s="19" t="s">
        <v>277</v>
      </c>
      <c r="C713" s="19" t="s">
        <v>174</v>
      </c>
      <c r="D713" s="19" t="s">
        <v>24</v>
      </c>
      <c r="E713" s="19" t="s">
        <v>25</v>
      </c>
      <c r="F713" s="16" t="s">
        <v>18</v>
      </c>
      <c r="G713" s="17">
        <f>SUM(G716:G717)</f>
        <v>9970.5852500000001</v>
      </c>
      <c r="H713" s="17">
        <f>SUM(H716:H717)</f>
        <v>9634.3829999999998</v>
      </c>
      <c r="I713" s="17">
        <f>SUM(I716:I717)</f>
        <v>195.61699999999999</v>
      </c>
      <c r="J713" s="17">
        <f>SUM(J716:J717)</f>
        <v>140.58525</v>
      </c>
      <c r="K713" s="15">
        <v>458780.14</v>
      </c>
      <c r="L713" s="16">
        <v>145</v>
      </c>
    </row>
    <row r="714" spans="1:12" ht="18.2" customHeight="1" x14ac:dyDescent="0.25">
      <c r="A714" s="18"/>
      <c r="B714" s="19"/>
      <c r="C714" s="19"/>
      <c r="D714" s="19"/>
      <c r="E714" s="19"/>
      <c r="F714" s="16"/>
      <c r="G714" s="17"/>
      <c r="H714" s="17"/>
      <c r="I714" s="17"/>
      <c r="J714" s="17"/>
      <c r="K714" s="15"/>
      <c r="L714" s="16"/>
    </row>
    <row r="715" spans="1:12" ht="18.2" customHeight="1" x14ac:dyDescent="0.25">
      <c r="A715" s="18"/>
      <c r="B715" s="19"/>
      <c r="C715" s="19"/>
      <c r="D715" s="19"/>
      <c r="E715" s="19"/>
      <c r="F715" s="16"/>
      <c r="G715" s="17"/>
      <c r="H715" s="17"/>
      <c r="I715" s="17"/>
      <c r="J715" s="17"/>
      <c r="K715" s="15"/>
      <c r="L715" s="16"/>
    </row>
    <row r="716" spans="1:12" ht="18.2" customHeight="1" x14ac:dyDescent="0.25">
      <c r="A716" s="18"/>
      <c r="B716" s="19"/>
      <c r="C716" s="19"/>
      <c r="D716" s="19"/>
      <c r="E716" s="19"/>
      <c r="F716" s="6" t="s">
        <v>19</v>
      </c>
      <c r="G716" s="10">
        <f>SUM(H716:J716)</f>
        <v>0</v>
      </c>
      <c r="H716" s="10">
        <v>0</v>
      </c>
      <c r="I716" s="10">
        <v>0</v>
      </c>
      <c r="J716" s="10">
        <v>0</v>
      </c>
      <c r="K716" s="15"/>
      <c r="L716" s="16"/>
    </row>
    <row r="717" spans="1:12" ht="18.2" customHeight="1" x14ac:dyDescent="0.25">
      <c r="A717" s="18"/>
      <c r="B717" s="19"/>
      <c r="C717" s="19"/>
      <c r="D717" s="19"/>
      <c r="E717" s="19"/>
      <c r="F717" s="6" t="s">
        <v>20</v>
      </c>
      <c r="G717" s="10">
        <f>SUM(H717:J717)</f>
        <v>9970.5852500000001</v>
      </c>
      <c r="H717" s="10">
        <v>9634.3829999999998</v>
      </c>
      <c r="I717" s="10">
        <v>195.61699999999999</v>
      </c>
      <c r="J717" s="10">
        <v>140.58525</v>
      </c>
      <c r="K717" s="15"/>
      <c r="L717" s="16"/>
    </row>
    <row r="718" spans="1:12" ht="18.2" customHeight="1" x14ac:dyDescent="0.25">
      <c r="A718" s="18">
        <v>10</v>
      </c>
      <c r="B718" s="19" t="s">
        <v>277</v>
      </c>
      <c r="C718" s="19" t="s">
        <v>175</v>
      </c>
      <c r="D718" s="19" t="s">
        <v>24</v>
      </c>
      <c r="E718" s="19" t="s">
        <v>25</v>
      </c>
      <c r="F718" s="16" t="s">
        <v>18</v>
      </c>
      <c r="G718" s="17">
        <f>SUM(G721:G722)</f>
        <v>3499.3407000000002</v>
      </c>
      <c r="H718" s="17">
        <f>SUM(H721:H722)</f>
        <v>3381.3449999999998</v>
      </c>
      <c r="I718" s="17">
        <f>SUM(I721:I722)</f>
        <v>68.655000000000001</v>
      </c>
      <c r="J718" s="17">
        <f>SUM(J721:J722)</f>
        <v>49.340699999999998</v>
      </c>
      <c r="K718" s="15">
        <v>281778.75</v>
      </c>
      <c r="L718" s="16">
        <v>111</v>
      </c>
    </row>
    <row r="719" spans="1:12" ht="18.2" customHeight="1" x14ac:dyDescent="0.25">
      <c r="A719" s="18"/>
      <c r="B719" s="19"/>
      <c r="C719" s="19"/>
      <c r="D719" s="19"/>
      <c r="E719" s="19"/>
      <c r="F719" s="16"/>
      <c r="G719" s="17"/>
      <c r="H719" s="17"/>
      <c r="I719" s="17"/>
      <c r="J719" s="17"/>
      <c r="K719" s="15"/>
      <c r="L719" s="16"/>
    </row>
    <row r="720" spans="1:12" ht="18.2" customHeight="1" x14ac:dyDescent="0.25">
      <c r="A720" s="18"/>
      <c r="B720" s="19"/>
      <c r="C720" s="19"/>
      <c r="D720" s="19"/>
      <c r="E720" s="19"/>
      <c r="F720" s="16"/>
      <c r="G720" s="17"/>
      <c r="H720" s="17"/>
      <c r="I720" s="17"/>
      <c r="J720" s="17"/>
      <c r="K720" s="15"/>
      <c r="L720" s="16"/>
    </row>
    <row r="721" spans="1:12" ht="18.2" customHeight="1" x14ac:dyDescent="0.25">
      <c r="A721" s="18"/>
      <c r="B721" s="19"/>
      <c r="C721" s="19"/>
      <c r="D721" s="19"/>
      <c r="E721" s="19"/>
      <c r="F721" s="6" t="s">
        <v>19</v>
      </c>
      <c r="G721" s="10">
        <f>SUM(H721:J721)</f>
        <v>0</v>
      </c>
      <c r="H721" s="10">
        <v>0</v>
      </c>
      <c r="I721" s="10">
        <v>0</v>
      </c>
      <c r="J721" s="10">
        <v>0</v>
      </c>
      <c r="K721" s="15"/>
      <c r="L721" s="16"/>
    </row>
    <row r="722" spans="1:12" ht="18.2" customHeight="1" x14ac:dyDescent="0.25">
      <c r="A722" s="18"/>
      <c r="B722" s="19"/>
      <c r="C722" s="19"/>
      <c r="D722" s="19"/>
      <c r="E722" s="19"/>
      <c r="F722" s="6" t="s">
        <v>20</v>
      </c>
      <c r="G722" s="10">
        <f>SUM(H722:J722)</f>
        <v>3499.3407000000002</v>
      </c>
      <c r="H722" s="10">
        <v>3381.3449999999998</v>
      </c>
      <c r="I722" s="10">
        <v>68.655000000000001</v>
      </c>
      <c r="J722" s="10">
        <v>49.340699999999998</v>
      </c>
      <c r="K722" s="15"/>
      <c r="L722" s="16"/>
    </row>
    <row r="723" spans="1:12" ht="18.2" customHeight="1" x14ac:dyDescent="0.25">
      <c r="A723" s="18">
        <v>11</v>
      </c>
      <c r="B723" s="19" t="s">
        <v>277</v>
      </c>
      <c r="C723" s="19" t="s">
        <v>176</v>
      </c>
      <c r="D723" s="19" t="s">
        <v>24</v>
      </c>
      <c r="E723" s="19" t="s">
        <v>26</v>
      </c>
      <c r="F723" s="16" t="s">
        <v>18</v>
      </c>
      <c r="G723" s="17">
        <f>SUM(G726:G727)</f>
        <v>6275.6871899999996</v>
      </c>
      <c r="H723" s="17">
        <f>SUM(H726:H727)</f>
        <v>6064.0747199999996</v>
      </c>
      <c r="I723" s="17">
        <f>SUM(I726:I727)</f>
        <v>123.12528</v>
      </c>
      <c r="J723" s="17">
        <f>SUM(J726:J727)</f>
        <v>88.487189999999998</v>
      </c>
      <c r="K723" s="15">
        <v>319161.83</v>
      </c>
      <c r="L723" s="16">
        <v>124</v>
      </c>
    </row>
    <row r="724" spans="1:12" ht="18.2" customHeight="1" x14ac:dyDescent="0.25">
      <c r="A724" s="18"/>
      <c r="B724" s="19"/>
      <c r="C724" s="19"/>
      <c r="D724" s="19"/>
      <c r="E724" s="19"/>
      <c r="F724" s="16"/>
      <c r="G724" s="17"/>
      <c r="H724" s="17"/>
      <c r="I724" s="17"/>
      <c r="J724" s="17"/>
      <c r="K724" s="15"/>
      <c r="L724" s="16"/>
    </row>
    <row r="725" spans="1:12" ht="18.2" customHeight="1" x14ac:dyDescent="0.25">
      <c r="A725" s="18"/>
      <c r="B725" s="19"/>
      <c r="C725" s="19"/>
      <c r="D725" s="19"/>
      <c r="E725" s="19"/>
      <c r="F725" s="16"/>
      <c r="G725" s="17"/>
      <c r="H725" s="17"/>
      <c r="I725" s="17"/>
      <c r="J725" s="17"/>
      <c r="K725" s="15"/>
      <c r="L725" s="16"/>
    </row>
    <row r="726" spans="1:12" ht="18.2" customHeight="1" x14ac:dyDescent="0.25">
      <c r="A726" s="18"/>
      <c r="B726" s="19"/>
      <c r="C726" s="19"/>
      <c r="D726" s="19"/>
      <c r="E726" s="19"/>
      <c r="F726" s="6" t="s">
        <v>19</v>
      </c>
      <c r="G726" s="10">
        <f>SUM(H726:J726)</f>
        <v>0</v>
      </c>
      <c r="H726" s="10">
        <v>0</v>
      </c>
      <c r="I726" s="10">
        <v>0</v>
      </c>
      <c r="J726" s="10">
        <v>0</v>
      </c>
      <c r="K726" s="15"/>
      <c r="L726" s="16"/>
    </row>
    <row r="727" spans="1:12" ht="18.2" customHeight="1" x14ac:dyDescent="0.25">
      <c r="A727" s="18"/>
      <c r="B727" s="19"/>
      <c r="C727" s="19"/>
      <c r="D727" s="19"/>
      <c r="E727" s="19"/>
      <c r="F727" s="6" t="s">
        <v>20</v>
      </c>
      <c r="G727" s="10">
        <f>SUM(H727:J727)</f>
        <v>6275.6871899999996</v>
      </c>
      <c r="H727" s="10">
        <v>6064.0747199999996</v>
      </c>
      <c r="I727" s="10">
        <v>123.12528</v>
      </c>
      <c r="J727" s="10">
        <v>88.487189999999998</v>
      </c>
      <c r="K727" s="15"/>
      <c r="L727" s="16"/>
    </row>
    <row r="728" spans="1:12" ht="18.2" customHeight="1" x14ac:dyDescent="0.25">
      <c r="A728" s="18">
        <v>12</v>
      </c>
      <c r="B728" s="19" t="s">
        <v>277</v>
      </c>
      <c r="C728" s="19" t="s">
        <v>177</v>
      </c>
      <c r="D728" s="19" t="s">
        <v>24</v>
      </c>
      <c r="E728" s="19" t="s">
        <v>26</v>
      </c>
      <c r="F728" s="16" t="s">
        <v>18</v>
      </c>
      <c r="G728" s="17">
        <f>SUM(G731:G732)</f>
        <v>7297.96</v>
      </c>
      <c r="H728" s="17">
        <f>SUM(H731:H732)</f>
        <v>7152.7257</v>
      </c>
      <c r="I728" s="17">
        <f>SUM(I731:I732)</f>
        <v>145.23429999999999</v>
      </c>
      <c r="J728" s="17">
        <f>SUM(J731:J732)</f>
        <v>0</v>
      </c>
      <c r="K728" s="15">
        <v>204363.59</v>
      </c>
      <c r="L728" s="16">
        <v>96</v>
      </c>
    </row>
    <row r="729" spans="1:12" ht="18.2" customHeight="1" x14ac:dyDescent="0.25">
      <c r="A729" s="18"/>
      <c r="B729" s="19"/>
      <c r="C729" s="19"/>
      <c r="D729" s="19"/>
      <c r="E729" s="19"/>
      <c r="F729" s="16"/>
      <c r="G729" s="17"/>
      <c r="H729" s="17"/>
      <c r="I729" s="17"/>
      <c r="J729" s="17"/>
      <c r="K729" s="15"/>
      <c r="L729" s="16"/>
    </row>
    <row r="730" spans="1:12" ht="18.2" customHeight="1" x14ac:dyDescent="0.25">
      <c r="A730" s="18"/>
      <c r="B730" s="19"/>
      <c r="C730" s="19"/>
      <c r="D730" s="19"/>
      <c r="E730" s="19"/>
      <c r="F730" s="16"/>
      <c r="G730" s="17"/>
      <c r="H730" s="17"/>
      <c r="I730" s="17"/>
      <c r="J730" s="17"/>
      <c r="K730" s="15"/>
      <c r="L730" s="16"/>
    </row>
    <row r="731" spans="1:12" ht="18.2" customHeight="1" x14ac:dyDescent="0.25">
      <c r="A731" s="18"/>
      <c r="B731" s="19"/>
      <c r="C731" s="19"/>
      <c r="D731" s="19"/>
      <c r="E731" s="19"/>
      <c r="F731" s="6" t="s">
        <v>19</v>
      </c>
      <c r="G731" s="10">
        <f>SUM(H731:J731)</f>
        <v>0</v>
      </c>
      <c r="H731" s="10">
        <v>0</v>
      </c>
      <c r="I731" s="10">
        <v>0</v>
      </c>
      <c r="J731" s="10">
        <v>0</v>
      </c>
      <c r="K731" s="15"/>
      <c r="L731" s="16"/>
    </row>
    <row r="732" spans="1:12" ht="18.2" customHeight="1" x14ac:dyDescent="0.25">
      <c r="A732" s="18"/>
      <c r="B732" s="19"/>
      <c r="C732" s="19"/>
      <c r="D732" s="19"/>
      <c r="E732" s="19"/>
      <c r="F732" s="6" t="s">
        <v>20</v>
      </c>
      <c r="G732" s="10">
        <f>SUM(H732:J732)</f>
        <v>7297.96</v>
      </c>
      <c r="H732" s="10">
        <v>7152.7257</v>
      </c>
      <c r="I732" s="10">
        <v>145.23429999999999</v>
      </c>
      <c r="J732" s="10">
        <v>0</v>
      </c>
      <c r="K732" s="15"/>
      <c r="L732" s="16"/>
    </row>
    <row r="733" spans="1:12" ht="18.2" customHeight="1" x14ac:dyDescent="0.25">
      <c r="A733" s="18">
        <v>13</v>
      </c>
      <c r="B733" s="19" t="s">
        <v>277</v>
      </c>
      <c r="C733" s="19" t="s">
        <v>178</v>
      </c>
      <c r="D733" s="19" t="s">
        <v>24</v>
      </c>
      <c r="E733" s="19" t="s">
        <v>26</v>
      </c>
      <c r="F733" s="16" t="s">
        <v>18</v>
      </c>
      <c r="G733" s="17">
        <f>SUM(G736:G737)</f>
        <v>5761.9825700000001</v>
      </c>
      <c r="H733" s="17">
        <f>SUM(H736:H737)</f>
        <v>5567.692</v>
      </c>
      <c r="I733" s="17">
        <f>SUM(I736:I737)</f>
        <v>113.04662</v>
      </c>
      <c r="J733" s="17">
        <f>SUM(J736:J737)</f>
        <v>81.243949999999998</v>
      </c>
      <c r="K733" s="15">
        <v>795384.57</v>
      </c>
      <c r="L733" s="16">
        <v>162</v>
      </c>
    </row>
    <row r="734" spans="1:12" ht="18.2" customHeight="1" x14ac:dyDescent="0.25">
      <c r="A734" s="18"/>
      <c r="B734" s="19"/>
      <c r="C734" s="19"/>
      <c r="D734" s="19"/>
      <c r="E734" s="19"/>
      <c r="F734" s="16"/>
      <c r="G734" s="17"/>
      <c r="H734" s="17"/>
      <c r="I734" s="17"/>
      <c r="J734" s="17"/>
      <c r="K734" s="15"/>
      <c r="L734" s="16"/>
    </row>
    <row r="735" spans="1:12" ht="18.2" customHeight="1" x14ac:dyDescent="0.25">
      <c r="A735" s="18"/>
      <c r="B735" s="19"/>
      <c r="C735" s="19"/>
      <c r="D735" s="19"/>
      <c r="E735" s="19"/>
      <c r="F735" s="16"/>
      <c r="G735" s="17"/>
      <c r="H735" s="17"/>
      <c r="I735" s="17"/>
      <c r="J735" s="17"/>
      <c r="K735" s="15"/>
      <c r="L735" s="16"/>
    </row>
    <row r="736" spans="1:12" ht="18.2" customHeight="1" x14ac:dyDescent="0.25">
      <c r="A736" s="18"/>
      <c r="B736" s="19"/>
      <c r="C736" s="19"/>
      <c r="D736" s="19"/>
      <c r="E736" s="19"/>
      <c r="F736" s="6" t="s">
        <v>19</v>
      </c>
      <c r="G736" s="10">
        <f>SUM(H736:J736)</f>
        <v>0</v>
      </c>
      <c r="H736" s="10">
        <v>0</v>
      </c>
      <c r="I736" s="10">
        <v>0</v>
      </c>
      <c r="J736" s="10">
        <v>0</v>
      </c>
      <c r="K736" s="15"/>
      <c r="L736" s="16"/>
    </row>
    <row r="737" spans="1:12" ht="18.2" customHeight="1" x14ac:dyDescent="0.25">
      <c r="A737" s="18"/>
      <c r="B737" s="19"/>
      <c r="C737" s="19"/>
      <c r="D737" s="19"/>
      <c r="E737" s="19"/>
      <c r="F737" s="6" t="s">
        <v>20</v>
      </c>
      <c r="G737" s="10">
        <f>SUM(H737:J737)</f>
        <v>5761.9825700000001</v>
      </c>
      <c r="H737" s="10">
        <v>5567.692</v>
      </c>
      <c r="I737" s="10">
        <v>113.04662</v>
      </c>
      <c r="J737" s="10">
        <v>81.243949999999998</v>
      </c>
      <c r="K737" s="15"/>
      <c r="L737" s="16"/>
    </row>
    <row r="738" spans="1:12" ht="18.2" customHeight="1" x14ac:dyDescent="0.25">
      <c r="A738" s="18">
        <v>14</v>
      </c>
      <c r="B738" s="19" t="s">
        <v>277</v>
      </c>
      <c r="C738" s="19" t="s">
        <v>179</v>
      </c>
      <c r="D738" s="19" t="s">
        <v>24</v>
      </c>
      <c r="E738" s="19" t="s">
        <v>26</v>
      </c>
      <c r="F738" s="16" t="s">
        <v>18</v>
      </c>
      <c r="G738" s="17">
        <f>SUM(G741:G742)</f>
        <v>6275.6871899999996</v>
      </c>
      <c r="H738" s="17">
        <f>SUM(H741:H742)</f>
        <v>6064.0747199999996</v>
      </c>
      <c r="I738" s="17">
        <f>SUM(I741:I742)</f>
        <v>123.12528</v>
      </c>
      <c r="J738" s="17">
        <f>SUM(J741:J742)</f>
        <v>88.487189999999998</v>
      </c>
      <c r="K738" s="15">
        <v>758009.34</v>
      </c>
      <c r="L738" s="16">
        <v>161</v>
      </c>
    </row>
    <row r="739" spans="1:12" ht="18.2" customHeight="1" x14ac:dyDescent="0.25">
      <c r="A739" s="18"/>
      <c r="B739" s="19"/>
      <c r="C739" s="19"/>
      <c r="D739" s="19"/>
      <c r="E739" s="19"/>
      <c r="F739" s="16"/>
      <c r="G739" s="17"/>
      <c r="H739" s="17"/>
      <c r="I739" s="17"/>
      <c r="J739" s="17"/>
      <c r="K739" s="15"/>
      <c r="L739" s="16"/>
    </row>
    <row r="740" spans="1:12" ht="18.2" customHeight="1" x14ac:dyDescent="0.25">
      <c r="A740" s="18"/>
      <c r="B740" s="19"/>
      <c r="C740" s="19"/>
      <c r="D740" s="19"/>
      <c r="E740" s="19"/>
      <c r="F740" s="16"/>
      <c r="G740" s="17"/>
      <c r="H740" s="17"/>
      <c r="I740" s="17"/>
      <c r="J740" s="17"/>
      <c r="K740" s="15"/>
      <c r="L740" s="16"/>
    </row>
    <row r="741" spans="1:12" ht="18.2" customHeight="1" x14ac:dyDescent="0.25">
      <c r="A741" s="18"/>
      <c r="B741" s="19"/>
      <c r="C741" s="19"/>
      <c r="D741" s="19"/>
      <c r="E741" s="19"/>
      <c r="F741" s="6" t="s">
        <v>19</v>
      </c>
      <c r="G741" s="10">
        <f>SUM(H741:J741)</f>
        <v>0</v>
      </c>
      <c r="H741" s="10">
        <v>0</v>
      </c>
      <c r="I741" s="10">
        <v>0</v>
      </c>
      <c r="J741" s="10">
        <v>0</v>
      </c>
      <c r="K741" s="15"/>
      <c r="L741" s="16"/>
    </row>
    <row r="742" spans="1:12" ht="18.2" customHeight="1" x14ac:dyDescent="0.25">
      <c r="A742" s="18"/>
      <c r="B742" s="19"/>
      <c r="C742" s="19"/>
      <c r="D742" s="19"/>
      <c r="E742" s="19"/>
      <c r="F742" s="6" t="s">
        <v>20</v>
      </c>
      <c r="G742" s="10">
        <f>SUM(H742:J742)</f>
        <v>6275.6871899999996</v>
      </c>
      <c r="H742" s="10">
        <v>6064.0747199999996</v>
      </c>
      <c r="I742" s="10">
        <v>123.12528</v>
      </c>
      <c r="J742" s="10">
        <v>88.487189999999998</v>
      </c>
      <c r="K742" s="15"/>
      <c r="L742" s="16"/>
    </row>
    <row r="743" spans="1:12" ht="18.2" customHeight="1" x14ac:dyDescent="0.25">
      <c r="A743" s="18">
        <v>15</v>
      </c>
      <c r="B743" s="19" t="s">
        <v>277</v>
      </c>
      <c r="C743" s="19" t="s">
        <v>180</v>
      </c>
      <c r="D743" s="19" t="s">
        <v>24</v>
      </c>
      <c r="E743" s="19" t="s">
        <v>26</v>
      </c>
      <c r="F743" s="16" t="s">
        <v>18</v>
      </c>
      <c r="G743" s="17">
        <f>SUM(G746:G747)</f>
        <v>6275.6871899999996</v>
      </c>
      <c r="H743" s="17">
        <f>SUM(H746:H747)</f>
        <v>6064.0747199999996</v>
      </c>
      <c r="I743" s="17">
        <f>SUM(I746:I747)</f>
        <v>123.12528</v>
      </c>
      <c r="J743" s="17">
        <f>SUM(J746:J747)</f>
        <v>88.487189999999998</v>
      </c>
      <c r="K743" s="15">
        <v>114416.5</v>
      </c>
      <c r="L743" s="16">
        <v>61</v>
      </c>
    </row>
    <row r="744" spans="1:12" ht="18.2" customHeight="1" x14ac:dyDescent="0.25">
      <c r="A744" s="18"/>
      <c r="B744" s="19"/>
      <c r="C744" s="19"/>
      <c r="D744" s="19"/>
      <c r="E744" s="19"/>
      <c r="F744" s="16"/>
      <c r="G744" s="17"/>
      <c r="H744" s="17"/>
      <c r="I744" s="17"/>
      <c r="J744" s="17"/>
      <c r="K744" s="15"/>
      <c r="L744" s="16"/>
    </row>
    <row r="745" spans="1:12" ht="18.2" customHeight="1" x14ac:dyDescent="0.25">
      <c r="A745" s="18"/>
      <c r="B745" s="19"/>
      <c r="C745" s="19"/>
      <c r="D745" s="19"/>
      <c r="E745" s="19"/>
      <c r="F745" s="16"/>
      <c r="G745" s="17"/>
      <c r="H745" s="17"/>
      <c r="I745" s="17"/>
      <c r="J745" s="17"/>
      <c r="K745" s="15"/>
      <c r="L745" s="16"/>
    </row>
    <row r="746" spans="1:12" ht="18.2" customHeight="1" x14ac:dyDescent="0.25">
      <c r="A746" s="18"/>
      <c r="B746" s="19"/>
      <c r="C746" s="19"/>
      <c r="D746" s="19"/>
      <c r="E746" s="19"/>
      <c r="F746" s="6" t="s">
        <v>19</v>
      </c>
      <c r="G746" s="10">
        <f>SUM(H746:J746)</f>
        <v>0</v>
      </c>
      <c r="H746" s="10">
        <v>0</v>
      </c>
      <c r="I746" s="10">
        <v>0</v>
      </c>
      <c r="J746" s="10">
        <v>0</v>
      </c>
      <c r="K746" s="15"/>
      <c r="L746" s="16"/>
    </row>
    <row r="747" spans="1:12" ht="18.2" customHeight="1" x14ac:dyDescent="0.25">
      <c r="A747" s="18"/>
      <c r="B747" s="19"/>
      <c r="C747" s="19"/>
      <c r="D747" s="19"/>
      <c r="E747" s="19"/>
      <c r="F747" s="6" t="s">
        <v>20</v>
      </c>
      <c r="G747" s="10">
        <f>SUM(H747:J747)</f>
        <v>6275.6871899999996</v>
      </c>
      <c r="H747" s="10">
        <v>6064.0747199999996</v>
      </c>
      <c r="I747" s="10">
        <v>123.12528</v>
      </c>
      <c r="J747" s="10">
        <v>88.487189999999998</v>
      </c>
      <c r="K747" s="15"/>
      <c r="L747" s="16"/>
    </row>
    <row r="748" spans="1:12" ht="18.2" customHeight="1" x14ac:dyDescent="0.25">
      <c r="A748" s="18">
        <v>16</v>
      </c>
      <c r="B748" s="19" t="s">
        <v>277</v>
      </c>
      <c r="C748" s="19" t="s">
        <v>181</v>
      </c>
      <c r="D748" s="19" t="s">
        <v>24</v>
      </c>
      <c r="E748" s="19" t="s">
        <v>26</v>
      </c>
      <c r="F748" s="16" t="s">
        <v>18</v>
      </c>
      <c r="G748" s="17">
        <f>SUM(G751:G752)</f>
        <v>5143.72</v>
      </c>
      <c r="H748" s="17">
        <f>SUM(H751:H752)</f>
        <v>5041.3565200000003</v>
      </c>
      <c r="I748" s="17">
        <f>SUM(I751:I752)</f>
        <v>102.36348</v>
      </c>
      <c r="J748" s="17">
        <f>SUM(J751:J752)</f>
        <v>0</v>
      </c>
      <c r="K748" s="15">
        <v>296550.38</v>
      </c>
      <c r="L748" s="16">
        <v>119</v>
      </c>
    </row>
    <row r="749" spans="1:12" ht="18.2" customHeight="1" x14ac:dyDescent="0.25">
      <c r="A749" s="18"/>
      <c r="B749" s="19"/>
      <c r="C749" s="19"/>
      <c r="D749" s="19"/>
      <c r="E749" s="19"/>
      <c r="F749" s="16"/>
      <c r="G749" s="17"/>
      <c r="H749" s="17"/>
      <c r="I749" s="17"/>
      <c r="J749" s="17"/>
      <c r="K749" s="15"/>
      <c r="L749" s="16"/>
    </row>
    <row r="750" spans="1:12" ht="18.2" customHeight="1" x14ac:dyDescent="0.25">
      <c r="A750" s="18"/>
      <c r="B750" s="19"/>
      <c r="C750" s="19"/>
      <c r="D750" s="19"/>
      <c r="E750" s="19"/>
      <c r="F750" s="16"/>
      <c r="G750" s="17"/>
      <c r="H750" s="17"/>
      <c r="I750" s="17"/>
      <c r="J750" s="17"/>
      <c r="K750" s="15"/>
      <c r="L750" s="16"/>
    </row>
    <row r="751" spans="1:12" ht="18.2" customHeight="1" x14ac:dyDescent="0.25">
      <c r="A751" s="18"/>
      <c r="B751" s="19"/>
      <c r="C751" s="19"/>
      <c r="D751" s="19"/>
      <c r="E751" s="19"/>
      <c r="F751" s="6" t="s">
        <v>19</v>
      </c>
      <c r="G751" s="10">
        <f>SUM(H751:J751)</f>
        <v>0</v>
      </c>
      <c r="H751" s="10">
        <v>0</v>
      </c>
      <c r="I751" s="10">
        <v>0</v>
      </c>
      <c r="J751" s="10">
        <v>0</v>
      </c>
      <c r="K751" s="15"/>
      <c r="L751" s="16"/>
    </row>
    <row r="752" spans="1:12" ht="18.2" customHeight="1" x14ac:dyDescent="0.25">
      <c r="A752" s="18"/>
      <c r="B752" s="19"/>
      <c r="C752" s="19"/>
      <c r="D752" s="19"/>
      <c r="E752" s="19"/>
      <c r="F752" s="6" t="s">
        <v>20</v>
      </c>
      <c r="G752" s="10">
        <f>SUM(H752:J752)</f>
        <v>5143.72</v>
      </c>
      <c r="H752" s="10">
        <v>5041.3565200000003</v>
      </c>
      <c r="I752" s="10">
        <v>102.36348</v>
      </c>
      <c r="J752" s="10">
        <v>0</v>
      </c>
      <c r="K752" s="15"/>
      <c r="L752" s="16"/>
    </row>
    <row r="753" spans="1:12" ht="18.2" customHeight="1" x14ac:dyDescent="0.25">
      <c r="A753" s="18">
        <v>17</v>
      </c>
      <c r="B753" s="19" t="s">
        <v>277</v>
      </c>
      <c r="C753" s="19" t="s">
        <v>182</v>
      </c>
      <c r="D753" s="19" t="s">
        <v>24</v>
      </c>
      <c r="E753" s="19" t="s">
        <v>26</v>
      </c>
      <c r="F753" s="16" t="s">
        <v>18</v>
      </c>
      <c r="G753" s="17">
        <f>SUM(G756:G757)</f>
        <v>5909.62</v>
      </c>
      <c r="H753" s="17">
        <f>SUM(H756:H757)</f>
        <v>5792.0145899999998</v>
      </c>
      <c r="I753" s="17">
        <f>SUM(I756:I757)</f>
        <v>117.60541000000001</v>
      </c>
      <c r="J753" s="17">
        <f>SUM(J756:J757)</f>
        <v>0</v>
      </c>
      <c r="K753" s="15">
        <v>482667.88</v>
      </c>
      <c r="L753" s="16">
        <v>147</v>
      </c>
    </row>
    <row r="754" spans="1:12" ht="18.2" customHeight="1" x14ac:dyDescent="0.25">
      <c r="A754" s="18"/>
      <c r="B754" s="19"/>
      <c r="C754" s="19"/>
      <c r="D754" s="19"/>
      <c r="E754" s="19"/>
      <c r="F754" s="16"/>
      <c r="G754" s="17"/>
      <c r="H754" s="17"/>
      <c r="I754" s="17"/>
      <c r="J754" s="17"/>
      <c r="K754" s="15"/>
      <c r="L754" s="16"/>
    </row>
    <row r="755" spans="1:12" ht="18.2" customHeight="1" x14ac:dyDescent="0.25">
      <c r="A755" s="18"/>
      <c r="B755" s="19"/>
      <c r="C755" s="19"/>
      <c r="D755" s="19"/>
      <c r="E755" s="19"/>
      <c r="F755" s="16"/>
      <c r="G755" s="17"/>
      <c r="H755" s="17"/>
      <c r="I755" s="17"/>
      <c r="J755" s="17"/>
      <c r="K755" s="15"/>
      <c r="L755" s="16"/>
    </row>
    <row r="756" spans="1:12" ht="18.2" customHeight="1" x14ac:dyDescent="0.25">
      <c r="A756" s="18"/>
      <c r="B756" s="19"/>
      <c r="C756" s="19"/>
      <c r="D756" s="19"/>
      <c r="E756" s="19"/>
      <c r="F756" s="6" t="s">
        <v>19</v>
      </c>
      <c r="G756" s="10">
        <f>SUM(H756:J756)</f>
        <v>0</v>
      </c>
      <c r="H756" s="10">
        <v>0</v>
      </c>
      <c r="I756" s="10">
        <v>0</v>
      </c>
      <c r="J756" s="10">
        <v>0</v>
      </c>
      <c r="K756" s="15"/>
      <c r="L756" s="16"/>
    </row>
    <row r="757" spans="1:12" ht="18.2" customHeight="1" x14ac:dyDescent="0.25">
      <c r="A757" s="18"/>
      <c r="B757" s="19"/>
      <c r="C757" s="19"/>
      <c r="D757" s="19"/>
      <c r="E757" s="19"/>
      <c r="F757" s="6" t="s">
        <v>20</v>
      </c>
      <c r="G757" s="10">
        <f>SUM(H757:J757)</f>
        <v>5909.62</v>
      </c>
      <c r="H757" s="10">
        <v>5792.0145899999998</v>
      </c>
      <c r="I757" s="10">
        <v>117.60541000000001</v>
      </c>
      <c r="J757" s="10">
        <v>0</v>
      </c>
      <c r="K757" s="15"/>
      <c r="L757" s="16"/>
    </row>
    <row r="758" spans="1:12" ht="18.2" customHeight="1" x14ac:dyDescent="0.25">
      <c r="A758" s="18">
        <v>18</v>
      </c>
      <c r="B758" s="19" t="s">
        <v>277</v>
      </c>
      <c r="C758" s="19" t="s">
        <v>183</v>
      </c>
      <c r="D758" s="19" t="s">
        <v>24</v>
      </c>
      <c r="E758" s="19" t="s">
        <v>26</v>
      </c>
      <c r="F758" s="16" t="s">
        <v>18</v>
      </c>
      <c r="G758" s="17">
        <f>SUM(G761:G762)</f>
        <v>6275.6871899999996</v>
      </c>
      <c r="H758" s="17">
        <f>SUM(H761:H762)</f>
        <v>6064.0747199999996</v>
      </c>
      <c r="I758" s="17">
        <f>SUM(I761:I762)</f>
        <v>123.12528</v>
      </c>
      <c r="J758" s="17">
        <f>SUM(J761:J762)</f>
        <v>88.487189999999998</v>
      </c>
      <c r="K758" s="15">
        <v>288765.46000000002</v>
      </c>
      <c r="L758" s="16">
        <v>115</v>
      </c>
    </row>
    <row r="759" spans="1:12" ht="18.2" customHeight="1" x14ac:dyDescent="0.25">
      <c r="A759" s="18"/>
      <c r="B759" s="19"/>
      <c r="C759" s="19"/>
      <c r="D759" s="19"/>
      <c r="E759" s="19"/>
      <c r="F759" s="16"/>
      <c r="G759" s="17"/>
      <c r="H759" s="17"/>
      <c r="I759" s="17"/>
      <c r="J759" s="17"/>
      <c r="K759" s="15"/>
      <c r="L759" s="16"/>
    </row>
    <row r="760" spans="1:12" ht="18.2" customHeight="1" x14ac:dyDescent="0.25">
      <c r="A760" s="18"/>
      <c r="B760" s="19"/>
      <c r="C760" s="19"/>
      <c r="D760" s="19"/>
      <c r="E760" s="19"/>
      <c r="F760" s="16"/>
      <c r="G760" s="17"/>
      <c r="H760" s="17"/>
      <c r="I760" s="17"/>
      <c r="J760" s="17"/>
      <c r="K760" s="15"/>
      <c r="L760" s="16"/>
    </row>
    <row r="761" spans="1:12" ht="18.2" customHeight="1" x14ac:dyDescent="0.25">
      <c r="A761" s="18"/>
      <c r="B761" s="19"/>
      <c r="C761" s="19"/>
      <c r="D761" s="19"/>
      <c r="E761" s="19"/>
      <c r="F761" s="6" t="s">
        <v>19</v>
      </c>
      <c r="G761" s="10">
        <f>SUM(H761:J761)</f>
        <v>0</v>
      </c>
      <c r="H761" s="10">
        <v>0</v>
      </c>
      <c r="I761" s="10">
        <v>0</v>
      </c>
      <c r="J761" s="10">
        <v>0</v>
      </c>
      <c r="K761" s="15"/>
      <c r="L761" s="16"/>
    </row>
    <row r="762" spans="1:12" ht="18.2" customHeight="1" x14ac:dyDescent="0.25">
      <c r="A762" s="18"/>
      <c r="B762" s="19"/>
      <c r="C762" s="19"/>
      <c r="D762" s="19"/>
      <c r="E762" s="19"/>
      <c r="F762" s="6" t="s">
        <v>20</v>
      </c>
      <c r="G762" s="10">
        <f>SUM(H762:J762)</f>
        <v>6275.6871899999996</v>
      </c>
      <c r="H762" s="10">
        <v>6064.0747199999996</v>
      </c>
      <c r="I762" s="10">
        <v>123.12528</v>
      </c>
      <c r="J762" s="10">
        <v>88.487189999999998</v>
      </c>
      <c r="K762" s="15"/>
      <c r="L762" s="16"/>
    </row>
    <row r="763" spans="1:12" ht="18.2" customHeight="1" x14ac:dyDescent="0.25">
      <c r="A763" s="18">
        <v>19</v>
      </c>
      <c r="B763" s="19" t="s">
        <v>277</v>
      </c>
      <c r="C763" s="19" t="s">
        <v>279</v>
      </c>
      <c r="D763" s="19" t="s">
        <v>24</v>
      </c>
      <c r="E763" s="19" t="s">
        <v>26</v>
      </c>
      <c r="F763" s="16" t="s">
        <v>18</v>
      </c>
      <c r="G763" s="17">
        <f>SUM(G766:G767)</f>
        <v>6275.6871899999996</v>
      </c>
      <c r="H763" s="17">
        <f>SUM(H766:H767)</f>
        <v>6064.0747199999996</v>
      </c>
      <c r="I763" s="17">
        <f>SUM(I766:I767)</f>
        <v>123.12528</v>
      </c>
      <c r="J763" s="17">
        <f>SUM(J766:J767)</f>
        <v>88.487189999999998</v>
      </c>
      <c r="K763" s="15">
        <v>404271.65</v>
      </c>
      <c r="L763" s="16">
        <v>139</v>
      </c>
    </row>
    <row r="764" spans="1:12" ht="18.2" customHeight="1" x14ac:dyDescent="0.25">
      <c r="A764" s="18"/>
      <c r="B764" s="19"/>
      <c r="C764" s="19"/>
      <c r="D764" s="19"/>
      <c r="E764" s="19"/>
      <c r="F764" s="16"/>
      <c r="G764" s="17"/>
      <c r="H764" s="17"/>
      <c r="I764" s="17"/>
      <c r="J764" s="17"/>
      <c r="K764" s="15"/>
      <c r="L764" s="16"/>
    </row>
    <row r="765" spans="1:12" ht="18.2" customHeight="1" x14ac:dyDescent="0.25">
      <c r="A765" s="18"/>
      <c r="B765" s="19"/>
      <c r="C765" s="19"/>
      <c r="D765" s="19"/>
      <c r="E765" s="19"/>
      <c r="F765" s="16"/>
      <c r="G765" s="17"/>
      <c r="H765" s="17"/>
      <c r="I765" s="17"/>
      <c r="J765" s="17"/>
      <c r="K765" s="15"/>
      <c r="L765" s="16"/>
    </row>
    <row r="766" spans="1:12" ht="18.2" customHeight="1" x14ac:dyDescent="0.25">
      <c r="A766" s="18"/>
      <c r="B766" s="19"/>
      <c r="C766" s="19"/>
      <c r="D766" s="19"/>
      <c r="E766" s="19"/>
      <c r="F766" s="6" t="s">
        <v>19</v>
      </c>
      <c r="G766" s="10">
        <f>SUM(H766:J766)</f>
        <v>0</v>
      </c>
      <c r="H766" s="10">
        <v>0</v>
      </c>
      <c r="I766" s="10">
        <v>0</v>
      </c>
      <c r="J766" s="10">
        <v>0</v>
      </c>
      <c r="K766" s="15"/>
      <c r="L766" s="16"/>
    </row>
    <row r="767" spans="1:12" ht="18.2" customHeight="1" x14ac:dyDescent="0.25">
      <c r="A767" s="18"/>
      <c r="B767" s="19"/>
      <c r="C767" s="19"/>
      <c r="D767" s="19"/>
      <c r="E767" s="19"/>
      <c r="F767" s="6" t="s">
        <v>20</v>
      </c>
      <c r="G767" s="10">
        <f>SUM(H767:J767)</f>
        <v>6275.6871899999996</v>
      </c>
      <c r="H767" s="10">
        <v>6064.0747199999996</v>
      </c>
      <c r="I767" s="10">
        <v>123.12528</v>
      </c>
      <c r="J767" s="10">
        <v>88.487189999999998</v>
      </c>
      <c r="K767" s="15"/>
      <c r="L767" s="16"/>
    </row>
    <row r="768" spans="1:12" ht="18.2" customHeight="1" x14ac:dyDescent="0.25">
      <c r="A768" s="18">
        <v>20</v>
      </c>
      <c r="B768" s="19" t="s">
        <v>277</v>
      </c>
      <c r="C768" s="19" t="s">
        <v>184</v>
      </c>
      <c r="D768" s="19" t="s">
        <v>24</v>
      </c>
      <c r="E768" s="19" t="s">
        <v>26</v>
      </c>
      <c r="F768" s="16" t="s">
        <v>18</v>
      </c>
      <c r="G768" s="17">
        <f>SUM(G771:G772)</f>
        <v>4654.55</v>
      </c>
      <c r="H768" s="17">
        <f>SUM(H771:H772)</f>
        <v>4561.9213300000001</v>
      </c>
      <c r="I768" s="17">
        <f>SUM(I771:I772)</f>
        <v>92.62867</v>
      </c>
      <c r="J768" s="17">
        <f>SUM(J771:J772)</f>
        <v>0</v>
      </c>
      <c r="K768" s="15">
        <v>123295.17</v>
      </c>
      <c r="L768" s="16">
        <v>65</v>
      </c>
    </row>
    <row r="769" spans="1:12" ht="18.2" customHeight="1" x14ac:dyDescent="0.25">
      <c r="A769" s="18"/>
      <c r="B769" s="19"/>
      <c r="C769" s="19"/>
      <c r="D769" s="19"/>
      <c r="E769" s="19"/>
      <c r="F769" s="16"/>
      <c r="G769" s="17"/>
      <c r="H769" s="17"/>
      <c r="I769" s="17"/>
      <c r="J769" s="17"/>
      <c r="K769" s="15"/>
      <c r="L769" s="16"/>
    </row>
    <row r="770" spans="1:12" ht="18.2" customHeight="1" x14ac:dyDescent="0.25">
      <c r="A770" s="18"/>
      <c r="B770" s="19"/>
      <c r="C770" s="19"/>
      <c r="D770" s="19"/>
      <c r="E770" s="19"/>
      <c r="F770" s="16"/>
      <c r="G770" s="17"/>
      <c r="H770" s="17"/>
      <c r="I770" s="17"/>
      <c r="J770" s="17"/>
      <c r="K770" s="15"/>
      <c r="L770" s="16"/>
    </row>
    <row r="771" spans="1:12" ht="18.2" customHeight="1" x14ac:dyDescent="0.25">
      <c r="A771" s="18"/>
      <c r="B771" s="19"/>
      <c r="C771" s="19"/>
      <c r="D771" s="19"/>
      <c r="E771" s="19"/>
      <c r="F771" s="6" t="s">
        <v>19</v>
      </c>
      <c r="G771" s="10">
        <f>SUM(H771:J771)</f>
        <v>0</v>
      </c>
      <c r="H771" s="10">
        <v>0</v>
      </c>
      <c r="I771" s="10">
        <v>0</v>
      </c>
      <c r="J771" s="10">
        <v>0</v>
      </c>
      <c r="K771" s="15"/>
      <c r="L771" s="16"/>
    </row>
    <row r="772" spans="1:12" ht="18.2" customHeight="1" x14ac:dyDescent="0.25">
      <c r="A772" s="18"/>
      <c r="B772" s="19"/>
      <c r="C772" s="19"/>
      <c r="D772" s="19"/>
      <c r="E772" s="19"/>
      <c r="F772" s="6" t="s">
        <v>20</v>
      </c>
      <c r="G772" s="10">
        <f>SUM(H772:J772)</f>
        <v>4654.55</v>
      </c>
      <c r="H772" s="10">
        <v>4561.9213300000001</v>
      </c>
      <c r="I772" s="10">
        <v>92.62867</v>
      </c>
      <c r="J772" s="10">
        <v>0</v>
      </c>
      <c r="K772" s="15"/>
      <c r="L772" s="16"/>
    </row>
    <row r="773" spans="1:12" ht="18.2" customHeight="1" x14ac:dyDescent="0.25">
      <c r="A773" s="20" t="s">
        <v>185</v>
      </c>
      <c r="B773" s="20"/>
      <c r="C773" s="20"/>
      <c r="D773" s="20"/>
      <c r="E773" s="20"/>
      <c r="F773" s="16" t="s">
        <v>18</v>
      </c>
      <c r="G773" s="17">
        <f>SUM(G776:G777)</f>
        <v>10271.32569</v>
      </c>
      <c r="H773" s="17">
        <f>SUM(H778,H783,H788)</f>
        <v>9924.9826499999999</v>
      </c>
      <c r="I773" s="17">
        <f>SUM(I778,I783,I788)</f>
        <v>201.51735000000002</v>
      </c>
      <c r="J773" s="17">
        <f>SUM(J778,J783,J788)</f>
        <v>144.82569000000001</v>
      </c>
      <c r="K773" s="15" t="str">
        <f>IF(H777=0,"-","")</f>
        <v/>
      </c>
      <c r="L773" s="16" t="str">
        <f>IF(H777=0,"-","")</f>
        <v/>
      </c>
    </row>
    <row r="774" spans="1:12" ht="18.2" customHeight="1" x14ac:dyDescent="0.25">
      <c r="A774" s="20"/>
      <c r="B774" s="20"/>
      <c r="C774" s="20"/>
      <c r="D774" s="20"/>
      <c r="E774" s="20"/>
      <c r="F774" s="16"/>
      <c r="G774" s="17"/>
      <c r="H774" s="17"/>
      <c r="I774" s="17"/>
      <c r="J774" s="17"/>
      <c r="K774" s="15"/>
      <c r="L774" s="16"/>
    </row>
    <row r="775" spans="1:12" ht="18.2" customHeight="1" x14ac:dyDescent="0.25">
      <c r="A775" s="20"/>
      <c r="B775" s="20"/>
      <c r="C775" s="20"/>
      <c r="D775" s="20"/>
      <c r="E775" s="20"/>
      <c r="F775" s="16"/>
      <c r="G775" s="17"/>
      <c r="H775" s="17"/>
      <c r="I775" s="17"/>
      <c r="J775" s="17"/>
      <c r="K775" s="15"/>
      <c r="L775" s="16"/>
    </row>
    <row r="776" spans="1:12" ht="18.2" customHeight="1" x14ac:dyDescent="0.25">
      <c r="A776" s="20"/>
      <c r="B776" s="20"/>
      <c r="C776" s="20"/>
      <c r="D776" s="20"/>
      <c r="E776" s="20"/>
      <c r="F776" s="6" t="s">
        <v>19</v>
      </c>
      <c r="G776" s="10">
        <f>SUM(H776:J776)</f>
        <v>0</v>
      </c>
      <c r="H776" s="10">
        <f t="shared" ref="H776:J777" si="23">SUM(H781,H786,H791)</f>
        <v>0</v>
      </c>
      <c r="I776" s="10">
        <f t="shared" si="23"/>
        <v>0</v>
      </c>
      <c r="J776" s="10">
        <f t="shared" si="23"/>
        <v>0</v>
      </c>
      <c r="K776" s="15"/>
      <c r="L776" s="16"/>
    </row>
    <row r="777" spans="1:12" ht="18.2" customHeight="1" x14ac:dyDescent="0.25">
      <c r="A777" s="20"/>
      <c r="B777" s="20"/>
      <c r="C777" s="20"/>
      <c r="D777" s="20"/>
      <c r="E777" s="20"/>
      <c r="F777" s="6" t="s">
        <v>20</v>
      </c>
      <c r="G777" s="10">
        <f>SUM(H777:J777)</f>
        <v>10271.32569</v>
      </c>
      <c r="H777" s="10">
        <f t="shared" si="23"/>
        <v>9924.9826499999999</v>
      </c>
      <c r="I777" s="10">
        <f t="shared" si="23"/>
        <v>201.51735000000002</v>
      </c>
      <c r="J777" s="10">
        <f t="shared" si="23"/>
        <v>144.82569000000001</v>
      </c>
      <c r="K777" s="15"/>
      <c r="L777" s="16"/>
    </row>
    <row r="778" spans="1:12" ht="18.2" customHeight="1" x14ac:dyDescent="0.25">
      <c r="A778" s="18">
        <v>1</v>
      </c>
      <c r="B778" s="19" t="s">
        <v>186</v>
      </c>
      <c r="C778" s="19" t="s">
        <v>187</v>
      </c>
      <c r="D778" s="19" t="s">
        <v>24</v>
      </c>
      <c r="E778" s="19" t="s">
        <v>25</v>
      </c>
      <c r="F778" s="16" t="s">
        <v>18</v>
      </c>
      <c r="G778" s="17">
        <f>SUM(G781:G782)</f>
        <v>2694.4923399999998</v>
      </c>
      <c r="H778" s="17">
        <f>SUM(H781:H782)</f>
        <v>2603.6356500000002</v>
      </c>
      <c r="I778" s="17">
        <f>SUM(I781:I782)</f>
        <v>52.864350000000002</v>
      </c>
      <c r="J778" s="17">
        <f>SUM(J781:J782)</f>
        <v>37.992339999999999</v>
      </c>
      <c r="K778" s="15">
        <v>55396.5</v>
      </c>
      <c r="L778" s="16">
        <v>25</v>
      </c>
    </row>
    <row r="779" spans="1:12" ht="18.2" customHeight="1" x14ac:dyDescent="0.25">
      <c r="A779" s="18"/>
      <c r="B779" s="19"/>
      <c r="C779" s="19"/>
      <c r="D779" s="19"/>
      <c r="E779" s="19"/>
      <c r="F779" s="16"/>
      <c r="G779" s="17"/>
      <c r="H779" s="17"/>
      <c r="I779" s="17"/>
      <c r="J779" s="17"/>
      <c r="K779" s="15"/>
      <c r="L779" s="16"/>
    </row>
    <row r="780" spans="1:12" ht="18.2" customHeight="1" x14ac:dyDescent="0.25">
      <c r="A780" s="18"/>
      <c r="B780" s="19"/>
      <c r="C780" s="19"/>
      <c r="D780" s="19"/>
      <c r="E780" s="19"/>
      <c r="F780" s="16"/>
      <c r="G780" s="17"/>
      <c r="H780" s="17"/>
      <c r="I780" s="17"/>
      <c r="J780" s="17"/>
      <c r="K780" s="15"/>
      <c r="L780" s="16"/>
    </row>
    <row r="781" spans="1:12" ht="18.2" customHeight="1" x14ac:dyDescent="0.25">
      <c r="A781" s="18"/>
      <c r="B781" s="19"/>
      <c r="C781" s="19"/>
      <c r="D781" s="19"/>
      <c r="E781" s="19"/>
      <c r="F781" s="6" t="s">
        <v>19</v>
      </c>
      <c r="G781" s="10">
        <f>SUM(H781:J781)</f>
        <v>0</v>
      </c>
      <c r="H781" s="10">
        <v>0</v>
      </c>
      <c r="I781" s="10">
        <v>0</v>
      </c>
      <c r="J781" s="10">
        <v>0</v>
      </c>
      <c r="K781" s="15"/>
      <c r="L781" s="16"/>
    </row>
    <row r="782" spans="1:12" ht="18.2" customHeight="1" x14ac:dyDescent="0.25">
      <c r="A782" s="18"/>
      <c r="B782" s="19"/>
      <c r="C782" s="19"/>
      <c r="D782" s="19"/>
      <c r="E782" s="19"/>
      <c r="F782" s="6" t="s">
        <v>20</v>
      </c>
      <c r="G782" s="10">
        <f>SUM(H782:J782)</f>
        <v>2694.4923399999998</v>
      </c>
      <c r="H782" s="10">
        <v>2603.6356500000002</v>
      </c>
      <c r="I782" s="10">
        <v>52.864350000000002</v>
      </c>
      <c r="J782" s="10">
        <v>37.992339999999999</v>
      </c>
      <c r="K782" s="15"/>
      <c r="L782" s="16"/>
    </row>
    <row r="783" spans="1:12" ht="18.2" customHeight="1" x14ac:dyDescent="0.25">
      <c r="A783" s="18">
        <v>2</v>
      </c>
      <c r="B783" s="19" t="s">
        <v>186</v>
      </c>
      <c r="C783" s="19" t="s">
        <v>188</v>
      </c>
      <c r="D783" s="19" t="s">
        <v>24</v>
      </c>
      <c r="E783" s="19" t="s">
        <v>25</v>
      </c>
      <c r="F783" s="16" t="s">
        <v>18</v>
      </c>
      <c r="G783" s="17">
        <f>SUM(G786:G787)</f>
        <v>3012.4759100000001</v>
      </c>
      <c r="H783" s="17">
        <f>SUM(H786:H787)</f>
        <v>2910.8969999999999</v>
      </c>
      <c r="I783" s="17">
        <f>SUM(I786:I787)</f>
        <v>59.103000000000002</v>
      </c>
      <c r="J783" s="17">
        <f>SUM(J786:J787)</f>
        <v>42.475909999999999</v>
      </c>
      <c r="K783" s="15">
        <v>70997.490000000005</v>
      </c>
      <c r="L783" s="16">
        <v>32</v>
      </c>
    </row>
    <row r="784" spans="1:12" ht="18.2" customHeight="1" x14ac:dyDescent="0.25">
      <c r="A784" s="18"/>
      <c r="B784" s="19"/>
      <c r="C784" s="19"/>
      <c r="D784" s="19"/>
      <c r="E784" s="19"/>
      <c r="F784" s="16"/>
      <c r="G784" s="17"/>
      <c r="H784" s="17"/>
      <c r="I784" s="17"/>
      <c r="J784" s="17"/>
      <c r="K784" s="15"/>
      <c r="L784" s="16"/>
    </row>
    <row r="785" spans="1:12" ht="18.2" customHeight="1" x14ac:dyDescent="0.25">
      <c r="A785" s="18"/>
      <c r="B785" s="19"/>
      <c r="C785" s="19"/>
      <c r="D785" s="19"/>
      <c r="E785" s="19"/>
      <c r="F785" s="16"/>
      <c r="G785" s="17"/>
      <c r="H785" s="17"/>
      <c r="I785" s="17"/>
      <c r="J785" s="17"/>
      <c r="K785" s="15"/>
      <c r="L785" s="16"/>
    </row>
    <row r="786" spans="1:12" ht="18.2" customHeight="1" x14ac:dyDescent="0.25">
      <c r="A786" s="18"/>
      <c r="B786" s="19"/>
      <c r="C786" s="19"/>
      <c r="D786" s="19"/>
      <c r="E786" s="19"/>
      <c r="F786" s="6" t="s">
        <v>19</v>
      </c>
      <c r="G786" s="10">
        <f>SUM(H786:J786)</f>
        <v>0</v>
      </c>
      <c r="H786" s="10">
        <v>0</v>
      </c>
      <c r="I786" s="10">
        <v>0</v>
      </c>
      <c r="J786" s="10">
        <v>0</v>
      </c>
      <c r="K786" s="15"/>
      <c r="L786" s="16"/>
    </row>
    <row r="787" spans="1:12" ht="18.2" customHeight="1" x14ac:dyDescent="0.25">
      <c r="A787" s="18"/>
      <c r="B787" s="19"/>
      <c r="C787" s="19"/>
      <c r="D787" s="19"/>
      <c r="E787" s="19"/>
      <c r="F787" s="6" t="s">
        <v>20</v>
      </c>
      <c r="G787" s="10">
        <f>SUM(H787:J787)</f>
        <v>3012.4759100000001</v>
      </c>
      <c r="H787" s="10">
        <v>2910.8969999999999</v>
      </c>
      <c r="I787" s="10">
        <v>59.103000000000002</v>
      </c>
      <c r="J787" s="10">
        <v>42.475909999999999</v>
      </c>
      <c r="K787" s="15"/>
      <c r="L787" s="16"/>
    </row>
    <row r="788" spans="1:12" ht="18.2" customHeight="1" x14ac:dyDescent="0.25">
      <c r="A788" s="18">
        <v>3</v>
      </c>
      <c r="B788" s="19" t="s">
        <v>186</v>
      </c>
      <c r="C788" s="19" t="s">
        <v>189</v>
      </c>
      <c r="D788" s="19" t="s">
        <v>24</v>
      </c>
      <c r="E788" s="19" t="s">
        <v>26</v>
      </c>
      <c r="F788" s="16" t="s">
        <v>18</v>
      </c>
      <c r="G788" s="17">
        <f>SUM(G791:G792)</f>
        <v>4564.3574399999998</v>
      </c>
      <c r="H788" s="17">
        <f>SUM(H791:H792)</f>
        <v>4410.45</v>
      </c>
      <c r="I788" s="17">
        <f>SUM(I791:I792)</f>
        <v>89.55</v>
      </c>
      <c r="J788" s="17">
        <f>SUM(J791:J792)</f>
        <v>64.357439999999997</v>
      </c>
      <c r="K788" s="15">
        <v>44550</v>
      </c>
      <c r="L788" s="16">
        <v>15</v>
      </c>
    </row>
    <row r="789" spans="1:12" ht="18.2" customHeight="1" x14ac:dyDescent="0.25">
      <c r="A789" s="18"/>
      <c r="B789" s="19"/>
      <c r="C789" s="19"/>
      <c r="D789" s="19"/>
      <c r="E789" s="19"/>
      <c r="F789" s="16"/>
      <c r="G789" s="17"/>
      <c r="H789" s="17"/>
      <c r="I789" s="17"/>
      <c r="J789" s="17"/>
      <c r="K789" s="15"/>
      <c r="L789" s="16"/>
    </row>
    <row r="790" spans="1:12" ht="18.2" customHeight="1" x14ac:dyDescent="0.25">
      <c r="A790" s="18"/>
      <c r="B790" s="19"/>
      <c r="C790" s="19"/>
      <c r="D790" s="19"/>
      <c r="E790" s="19"/>
      <c r="F790" s="16"/>
      <c r="G790" s="17"/>
      <c r="H790" s="17"/>
      <c r="I790" s="17"/>
      <c r="J790" s="17"/>
      <c r="K790" s="15"/>
      <c r="L790" s="16"/>
    </row>
    <row r="791" spans="1:12" ht="18.2" customHeight="1" x14ac:dyDescent="0.25">
      <c r="A791" s="18"/>
      <c r="B791" s="19"/>
      <c r="C791" s="19"/>
      <c r="D791" s="19"/>
      <c r="E791" s="19"/>
      <c r="F791" s="6" t="s">
        <v>19</v>
      </c>
      <c r="G791" s="10">
        <f>SUM(H791:J791)</f>
        <v>0</v>
      </c>
      <c r="H791" s="10">
        <v>0</v>
      </c>
      <c r="I791" s="10">
        <v>0</v>
      </c>
      <c r="J791" s="10">
        <v>0</v>
      </c>
      <c r="K791" s="15"/>
      <c r="L791" s="16"/>
    </row>
    <row r="792" spans="1:12" ht="18.2" customHeight="1" x14ac:dyDescent="0.25">
      <c r="A792" s="18"/>
      <c r="B792" s="19"/>
      <c r="C792" s="19"/>
      <c r="D792" s="19"/>
      <c r="E792" s="19"/>
      <c r="F792" s="6" t="s">
        <v>20</v>
      </c>
      <c r="G792" s="10">
        <f>SUM(H792:J792)</f>
        <v>4564.3574399999998</v>
      </c>
      <c r="H792" s="10">
        <v>4410.45</v>
      </c>
      <c r="I792" s="10">
        <v>89.55</v>
      </c>
      <c r="J792" s="10">
        <v>64.357439999999997</v>
      </c>
      <c r="K792" s="15"/>
      <c r="L792" s="16"/>
    </row>
    <row r="793" spans="1:12" ht="18.2" customHeight="1" x14ac:dyDescent="0.25">
      <c r="A793" s="20" t="s">
        <v>190</v>
      </c>
      <c r="B793" s="20"/>
      <c r="C793" s="20"/>
      <c r="D793" s="20"/>
      <c r="E793" s="20"/>
      <c r="F793" s="16" t="s">
        <v>18</v>
      </c>
      <c r="G793" s="17">
        <f>SUM(G796:G797)</f>
        <v>76478.34467000002</v>
      </c>
      <c r="H793" s="17">
        <f>SUM(H798,H803,H808,H813,H818,H823,H828,H833,H838,H843,H848)</f>
        <v>73899.540000000008</v>
      </c>
      <c r="I793" s="17">
        <f>SUM(I798,I803,I808,I813,I818,I823,I828,I833,I838,I843,I848)</f>
        <v>1500.46</v>
      </c>
      <c r="J793" s="17">
        <f>SUM(J798,J803,J808,J813,J818,J823,J828,J833,J838,J843,J848)</f>
        <v>1078.34467</v>
      </c>
      <c r="K793" s="15" t="str">
        <f>IF(H797=0,"-","")</f>
        <v/>
      </c>
      <c r="L793" s="16" t="str">
        <f>IF(H797=0,"-","")</f>
        <v/>
      </c>
    </row>
    <row r="794" spans="1:12" ht="18.2" customHeight="1" x14ac:dyDescent="0.25">
      <c r="A794" s="20"/>
      <c r="B794" s="20"/>
      <c r="C794" s="20"/>
      <c r="D794" s="20"/>
      <c r="E794" s="20"/>
      <c r="F794" s="16"/>
      <c r="G794" s="17"/>
      <c r="H794" s="17"/>
      <c r="I794" s="17"/>
      <c r="J794" s="17"/>
      <c r="K794" s="15"/>
      <c r="L794" s="16"/>
    </row>
    <row r="795" spans="1:12" ht="18.2" customHeight="1" x14ac:dyDescent="0.25">
      <c r="A795" s="20"/>
      <c r="B795" s="20"/>
      <c r="C795" s="20"/>
      <c r="D795" s="20"/>
      <c r="E795" s="20"/>
      <c r="F795" s="16"/>
      <c r="G795" s="17"/>
      <c r="H795" s="17"/>
      <c r="I795" s="17"/>
      <c r="J795" s="17"/>
      <c r="K795" s="15"/>
      <c r="L795" s="16"/>
    </row>
    <row r="796" spans="1:12" ht="18.2" customHeight="1" x14ac:dyDescent="0.25">
      <c r="A796" s="20"/>
      <c r="B796" s="20"/>
      <c r="C796" s="20"/>
      <c r="D796" s="20"/>
      <c r="E796" s="20"/>
      <c r="F796" s="6" t="s">
        <v>19</v>
      </c>
      <c r="G796" s="10">
        <f>SUM(H796:J796)</f>
        <v>0</v>
      </c>
      <c r="H796" s="10">
        <f t="shared" ref="H796:J797" si="24">SUM(H801,H806,H811,H816,H821,H826,H831,H836,H841,H846,H851)</f>
        <v>0</v>
      </c>
      <c r="I796" s="10">
        <f t="shared" si="24"/>
        <v>0</v>
      </c>
      <c r="J796" s="10">
        <f t="shared" si="24"/>
        <v>0</v>
      </c>
      <c r="K796" s="15"/>
      <c r="L796" s="16"/>
    </row>
    <row r="797" spans="1:12" ht="18.2" customHeight="1" x14ac:dyDescent="0.25">
      <c r="A797" s="20"/>
      <c r="B797" s="20"/>
      <c r="C797" s="20"/>
      <c r="D797" s="20"/>
      <c r="E797" s="20"/>
      <c r="F797" s="6" t="s">
        <v>20</v>
      </c>
      <c r="G797" s="10">
        <f>SUM(H797:J797)</f>
        <v>76478.34467000002</v>
      </c>
      <c r="H797" s="10">
        <f t="shared" si="24"/>
        <v>73899.540000000008</v>
      </c>
      <c r="I797" s="10">
        <f t="shared" si="24"/>
        <v>1500.46</v>
      </c>
      <c r="J797" s="10">
        <f t="shared" si="24"/>
        <v>1078.34467</v>
      </c>
      <c r="K797" s="15"/>
      <c r="L797" s="16"/>
    </row>
    <row r="798" spans="1:12" ht="18.2" customHeight="1" x14ac:dyDescent="0.25">
      <c r="A798" s="18">
        <v>1</v>
      </c>
      <c r="B798" s="19" t="s">
        <v>191</v>
      </c>
      <c r="C798" s="19" t="s">
        <v>192</v>
      </c>
      <c r="D798" s="19" t="s">
        <v>24</v>
      </c>
      <c r="E798" s="19" t="s">
        <v>26</v>
      </c>
      <c r="F798" s="16" t="s">
        <v>18</v>
      </c>
      <c r="G798" s="17">
        <f>SUM(G801:G802)</f>
        <v>7302.9719000000005</v>
      </c>
      <c r="H798" s="17">
        <f>SUM(H801:H802)</f>
        <v>7056.72</v>
      </c>
      <c r="I798" s="17">
        <f>SUM(I801:I802)</f>
        <v>143.28</v>
      </c>
      <c r="J798" s="17">
        <f>SUM(J801:J802)</f>
        <v>102.97190000000001</v>
      </c>
      <c r="K798" s="15">
        <v>24673.85</v>
      </c>
      <c r="L798" s="16">
        <v>8</v>
      </c>
    </row>
    <row r="799" spans="1:12" ht="18.2" customHeight="1" x14ac:dyDescent="0.25">
      <c r="A799" s="18"/>
      <c r="B799" s="19"/>
      <c r="C799" s="19"/>
      <c r="D799" s="19"/>
      <c r="E799" s="19"/>
      <c r="F799" s="16"/>
      <c r="G799" s="17"/>
      <c r="H799" s="17"/>
      <c r="I799" s="17"/>
      <c r="J799" s="17"/>
      <c r="K799" s="15"/>
      <c r="L799" s="16"/>
    </row>
    <row r="800" spans="1:12" ht="18.2" customHeight="1" x14ac:dyDescent="0.25">
      <c r="A800" s="18"/>
      <c r="B800" s="19"/>
      <c r="C800" s="19"/>
      <c r="D800" s="19"/>
      <c r="E800" s="19"/>
      <c r="F800" s="16"/>
      <c r="G800" s="17"/>
      <c r="H800" s="17"/>
      <c r="I800" s="17"/>
      <c r="J800" s="17"/>
      <c r="K800" s="15"/>
      <c r="L800" s="16"/>
    </row>
    <row r="801" spans="1:12" ht="18.2" customHeight="1" x14ac:dyDescent="0.25">
      <c r="A801" s="18"/>
      <c r="B801" s="19"/>
      <c r="C801" s="19"/>
      <c r="D801" s="19"/>
      <c r="E801" s="19"/>
      <c r="F801" s="6" t="s">
        <v>19</v>
      </c>
      <c r="G801" s="10">
        <f>SUM(H801:J801)</f>
        <v>0</v>
      </c>
      <c r="H801" s="10">
        <v>0</v>
      </c>
      <c r="I801" s="10">
        <v>0</v>
      </c>
      <c r="J801" s="10">
        <v>0</v>
      </c>
      <c r="K801" s="15"/>
      <c r="L801" s="16"/>
    </row>
    <row r="802" spans="1:12" ht="18.2" customHeight="1" x14ac:dyDescent="0.25">
      <c r="A802" s="18"/>
      <c r="B802" s="19"/>
      <c r="C802" s="19"/>
      <c r="D802" s="19"/>
      <c r="E802" s="19"/>
      <c r="F802" s="6" t="s">
        <v>20</v>
      </c>
      <c r="G802" s="10">
        <f>SUM(H802:J802)</f>
        <v>7302.9719000000005</v>
      </c>
      <c r="H802" s="10">
        <v>7056.72</v>
      </c>
      <c r="I802" s="10">
        <v>143.28</v>
      </c>
      <c r="J802" s="10">
        <v>102.97190000000001</v>
      </c>
      <c r="K802" s="15"/>
      <c r="L802" s="16"/>
    </row>
    <row r="803" spans="1:12" ht="18.2" customHeight="1" x14ac:dyDescent="0.25">
      <c r="A803" s="18">
        <v>2</v>
      </c>
      <c r="B803" s="19" t="s">
        <v>191</v>
      </c>
      <c r="C803" s="19" t="s">
        <v>193</v>
      </c>
      <c r="D803" s="19" t="s">
        <v>24</v>
      </c>
      <c r="E803" s="19" t="s">
        <v>26</v>
      </c>
      <c r="F803" s="16" t="s">
        <v>18</v>
      </c>
      <c r="G803" s="17">
        <f>SUM(G806:G807)</f>
        <v>5071.5082700000003</v>
      </c>
      <c r="H803" s="17">
        <f>SUM(H806:H807)</f>
        <v>4900.5</v>
      </c>
      <c r="I803" s="17">
        <f>SUM(I806:I807)</f>
        <v>99.5</v>
      </c>
      <c r="J803" s="17">
        <f>SUM(J806:J807)</f>
        <v>71.508269999999996</v>
      </c>
      <c r="K803" s="15">
        <v>12225125</v>
      </c>
      <c r="L803" s="16">
        <v>175</v>
      </c>
    </row>
    <row r="804" spans="1:12" ht="18.2" customHeight="1" x14ac:dyDescent="0.25">
      <c r="A804" s="18"/>
      <c r="B804" s="19"/>
      <c r="C804" s="19"/>
      <c r="D804" s="19"/>
      <c r="E804" s="19"/>
      <c r="F804" s="16"/>
      <c r="G804" s="17"/>
      <c r="H804" s="17"/>
      <c r="I804" s="17"/>
      <c r="J804" s="17"/>
      <c r="K804" s="15"/>
      <c r="L804" s="16"/>
    </row>
    <row r="805" spans="1:12" ht="18.2" customHeight="1" x14ac:dyDescent="0.25">
      <c r="A805" s="18"/>
      <c r="B805" s="19"/>
      <c r="C805" s="19"/>
      <c r="D805" s="19"/>
      <c r="E805" s="19"/>
      <c r="F805" s="16"/>
      <c r="G805" s="17"/>
      <c r="H805" s="17"/>
      <c r="I805" s="17"/>
      <c r="J805" s="17"/>
      <c r="K805" s="15"/>
      <c r="L805" s="16"/>
    </row>
    <row r="806" spans="1:12" ht="18.2" customHeight="1" x14ac:dyDescent="0.25">
      <c r="A806" s="18"/>
      <c r="B806" s="19"/>
      <c r="C806" s="19"/>
      <c r="D806" s="19"/>
      <c r="E806" s="19"/>
      <c r="F806" s="6" t="s">
        <v>19</v>
      </c>
      <c r="G806" s="10">
        <f>SUM(H806:J806)</f>
        <v>0</v>
      </c>
      <c r="H806" s="10">
        <v>0</v>
      </c>
      <c r="I806" s="10">
        <v>0</v>
      </c>
      <c r="J806" s="10">
        <v>0</v>
      </c>
      <c r="K806" s="15"/>
      <c r="L806" s="16"/>
    </row>
    <row r="807" spans="1:12" ht="18.2" customHeight="1" x14ac:dyDescent="0.25">
      <c r="A807" s="18"/>
      <c r="B807" s="19"/>
      <c r="C807" s="19"/>
      <c r="D807" s="19"/>
      <c r="E807" s="19"/>
      <c r="F807" s="6" t="s">
        <v>20</v>
      </c>
      <c r="G807" s="10">
        <f>SUM(H807:J807)</f>
        <v>5071.5082700000003</v>
      </c>
      <c r="H807" s="10">
        <v>4900.5</v>
      </c>
      <c r="I807" s="10">
        <v>99.5</v>
      </c>
      <c r="J807" s="10">
        <v>71.508269999999996</v>
      </c>
      <c r="K807" s="15"/>
      <c r="L807" s="16"/>
    </row>
    <row r="808" spans="1:12" ht="18.2" customHeight="1" x14ac:dyDescent="0.25">
      <c r="A808" s="18">
        <v>3</v>
      </c>
      <c r="B808" s="19" t="s">
        <v>191</v>
      </c>
      <c r="C808" s="19" t="s">
        <v>194</v>
      </c>
      <c r="D808" s="19" t="s">
        <v>24</v>
      </c>
      <c r="E808" s="19" t="s">
        <v>26</v>
      </c>
      <c r="F808" s="16" t="s">
        <v>18</v>
      </c>
      <c r="G808" s="17">
        <f>SUM(G811:G812)</f>
        <v>5071.5082700000003</v>
      </c>
      <c r="H808" s="17">
        <f>SUM(H811:H812)</f>
        <v>4900.5</v>
      </c>
      <c r="I808" s="17">
        <f>SUM(I811:I812)</f>
        <v>99.5</v>
      </c>
      <c r="J808" s="17">
        <f>SUM(J811:J812)</f>
        <v>71.508269999999996</v>
      </c>
      <c r="K808" s="15">
        <v>1633500</v>
      </c>
      <c r="L808" s="16">
        <v>184</v>
      </c>
    </row>
    <row r="809" spans="1:12" ht="18.2" customHeight="1" x14ac:dyDescent="0.25">
      <c r="A809" s="18"/>
      <c r="B809" s="19"/>
      <c r="C809" s="19"/>
      <c r="D809" s="19"/>
      <c r="E809" s="19"/>
      <c r="F809" s="16"/>
      <c r="G809" s="17"/>
      <c r="H809" s="17"/>
      <c r="I809" s="17"/>
      <c r="J809" s="17"/>
      <c r="K809" s="15"/>
      <c r="L809" s="16"/>
    </row>
    <row r="810" spans="1:12" ht="18.2" customHeight="1" x14ac:dyDescent="0.25">
      <c r="A810" s="18"/>
      <c r="B810" s="19"/>
      <c r="C810" s="19"/>
      <c r="D810" s="19"/>
      <c r="E810" s="19"/>
      <c r="F810" s="16"/>
      <c r="G810" s="17"/>
      <c r="H810" s="17"/>
      <c r="I810" s="17"/>
      <c r="J810" s="17"/>
      <c r="K810" s="15"/>
      <c r="L810" s="16"/>
    </row>
    <row r="811" spans="1:12" ht="18.2" customHeight="1" x14ac:dyDescent="0.25">
      <c r="A811" s="18"/>
      <c r="B811" s="19"/>
      <c r="C811" s="19"/>
      <c r="D811" s="19"/>
      <c r="E811" s="19"/>
      <c r="F811" s="6" t="s">
        <v>19</v>
      </c>
      <c r="G811" s="10">
        <f>SUM(H811:J811)</f>
        <v>0</v>
      </c>
      <c r="H811" s="10">
        <v>0</v>
      </c>
      <c r="I811" s="10">
        <v>0</v>
      </c>
      <c r="J811" s="10">
        <v>0</v>
      </c>
      <c r="K811" s="15"/>
      <c r="L811" s="16"/>
    </row>
    <row r="812" spans="1:12" ht="18.2" customHeight="1" x14ac:dyDescent="0.25">
      <c r="A812" s="18"/>
      <c r="B812" s="19"/>
      <c r="C812" s="19"/>
      <c r="D812" s="19"/>
      <c r="E812" s="19"/>
      <c r="F812" s="6" t="s">
        <v>20</v>
      </c>
      <c r="G812" s="10">
        <f>SUM(H812:J812)</f>
        <v>5071.5082700000003</v>
      </c>
      <c r="H812" s="10">
        <v>4900.5</v>
      </c>
      <c r="I812" s="10">
        <v>99.5</v>
      </c>
      <c r="J812" s="10">
        <v>71.508269999999996</v>
      </c>
      <c r="K812" s="15"/>
      <c r="L812" s="16"/>
    </row>
    <row r="813" spans="1:12" ht="18.2" customHeight="1" x14ac:dyDescent="0.25">
      <c r="A813" s="18">
        <v>4</v>
      </c>
      <c r="B813" s="19" t="s">
        <v>191</v>
      </c>
      <c r="C813" s="19" t="s">
        <v>195</v>
      </c>
      <c r="D813" s="19" t="s">
        <v>24</v>
      </c>
      <c r="E813" s="19" t="s">
        <v>26</v>
      </c>
      <c r="F813" s="16" t="s">
        <v>18</v>
      </c>
      <c r="G813" s="17">
        <f>SUM(G816:G817)</f>
        <v>5071.5082700000003</v>
      </c>
      <c r="H813" s="17">
        <f>SUM(H816:H817)</f>
        <v>4900.5</v>
      </c>
      <c r="I813" s="17">
        <f>SUM(I816:I817)</f>
        <v>99.5</v>
      </c>
      <c r="J813" s="17">
        <f>SUM(J816:J817)</f>
        <v>71.508269999999996</v>
      </c>
      <c r="K813" s="15">
        <v>376961.54</v>
      </c>
      <c r="L813" s="16">
        <v>132</v>
      </c>
    </row>
    <row r="814" spans="1:12" ht="18.2" customHeight="1" x14ac:dyDescent="0.25">
      <c r="A814" s="18"/>
      <c r="B814" s="19"/>
      <c r="C814" s="19"/>
      <c r="D814" s="19"/>
      <c r="E814" s="19"/>
      <c r="F814" s="16"/>
      <c r="G814" s="17"/>
      <c r="H814" s="17"/>
      <c r="I814" s="17"/>
      <c r="J814" s="17"/>
      <c r="K814" s="15"/>
      <c r="L814" s="16"/>
    </row>
    <row r="815" spans="1:12" ht="18.2" customHeight="1" x14ac:dyDescent="0.25">
      <c r="A815" s="18"/>
      <c r="B815" s="19"/>
      <c r="C815" s="19"/>
      <c r="D815" s="19"/>
      <c r="E815" s="19"/>
      <c r="F815" s="16"/>
      <c r="G815" s="17"/>
      <c r="H815" s="17"/>
      <c r="I815" s="17"/>
      <c r="J815" s="17"/>
      <c r="K815" s="15"/>
      <c r="L815" s="16"/>
    </row>
    <row r="816" spans="1:12" ht="18.2" customHeight="1" x14ac:dyDescent="0.25">
      <c r="A816" s="18"/>
      <c r="B816" s="19"/>
      <c r="C816" s="19"/>
      <c r="D816" s="19"/>
      <c r="E816" s="19"/>
      <c r="F816" s="6" t="s">
        <v>19</v>
      </c>
      <c r="G816" s="10">
        <f>SUM(H816:J816)</f>
        <v>0</v>
      </c>
      <c r="H816" s="10">
        <v>0</v>
      </c>
      <c r="I816" s="10">
        <v>0</v>
      </c>
      <c r="J816" s="10">
        <v>0</v>
      </c>
      <c r="K816" s="15"/>
      <c r="L816" s="16"/>
    </row>
    <row r="817" spans="1:12" ht="18.2" customHeight="1" x14ac:dyDescent="0.25">
      <c r="A817" s="18"/>
      <c r="B817" s="19"/>
      <c r="C817" s="19"/>
      <c r="D817" s="19"/>
      <c r="E817" s="19"/>
      <c r="F817" s="6" t="s">
        <v>20</v>
      </c>
      <c r="G817" s="10">
        <f>SUM(H817:J817)</f>
        <v>5071.5082700000003</v>
      </c>
      <c r="H817" s="10">
        <v>4900.5</v>
      </c>
      <c r="I817" s="10">
        <v>99.5</v>
      </c>
      <c r="J817" s="10">
        <v>71.508269999999996</v>
      </c>
      <c r="K817" s="15"/>
      <c r="L817" s="16"/>
    </row>
    <row r="818" spans="1:12" ht="18.2" customHeight="1" x14ac:dyDescent="0.25">
      <c r="A818" s="18">
        <v>5</v>
      </c>
      <c r="B818" s="19" t="s">
        <v>191</v>
      </c>
      <c r="C818" s="19" t="s">
        <v>196</v>
      </c>
      <c r="D818" s="19" t="s">
        <v>24</v>
      </c>
      <c r="E818" s="19" t="s">
        <v>26</v>
      </c>
      <c r="F818" s="16" t="s">
        <v>18</v>
      </c>
      <c r="G818" s="17">
        <f>SUM(G821:G822)</f>
        <v>5071.5082700000003</v>
      </c>
      <c r="H818" s="17">
        <f>SUM(H821:H822)</f>
        <v>4900.5</v>
      </c>
      <c r="I818" s="17">
        <f>SUM(I821:I822)</f>
        <v>99.5</v>
      </c>
      <c r="J818" s="17">
        <f>SUM(J821:J822)</f>
        <v>71.508269999999996</v>
      </c>
      <c r="K818" s="15">
        <v>816750</v>
      </c>
      <c r="L818" s="16">
        <v>164</v>
      </c>
    </row>
    <row r="819" spans="1:12" ht="18.2" customHeight="1" x14ac:dyDescent="0.25">
      <c r="A819" s="18"/>
      <c r="B819" s="19"/>
      <c r="C819" s="19"/>
      <c r="D819" s="19"/>
      <c r="E819" s="19"/>
      <c r="F819" s="16"/>
      <c r="G819" s="17"/>
      <c r="H819" s="17"/>
      <c r="I819" s="17"/>
      <c r="J819" s="17"/>
      <c r="K819" s="15"/>
      <c r="L819" s="16"/>
    </row>
    <row r="820" spans="1:12" ht="18.2" customHeight="1" x14ac:dyDescent="0.25">
      <c r="A820" s="18"/>
      <c r="B820" s="19"/>
      <c r="C820" s="19"/>
      <c r="D820" s="19"/>
      <c r="E820" s="19"/>
      <c r="F820" s="16"/>
      <c r="G820" s="17"/>
      <c r="H820" s="17"/>
      <c r="I820" s="17"/>
      <c r="J820" s="17"/>
      <c r="K820" s="15"/>
      <c r="L820" s="16"/>
    </row>
    <row r="821" spans="1:12" ht="18.2" customHeight="1" x14ac:dyDescent="0.25">
      <c r="A821" s="18"/>
      <c r="B821" s="19"/>
      <c r="C821" s="19"/>
      <c r="D821" s="19"/>
      <c r="E821" s="19"/>
      <c r="F821" s="6" t="s">
        <v>19</v>
      </c>
      <c r="G821" s="10">
        <f>SUM(H821:J821)</f>
        <v>0</v>
      </c>
      <c r="H821" s="10">
        <v>0</v>
      </c>
      <c r="I821" s="10">
        <v>0</v>
      </c>
      <c r="J821" s="10">
        <v>0</v>
      </c>
      <c r="K821" s="15"/>
      <c r="L821" s="16"/>
    </row>
    <row r="822" spans="1:12" ht="18.2" customHeight="1" x14ac:dyDescent="0.25">
      <c r="A822" s="18"/>
      <c r="B822" s="19"/>
      <c r="C822" s="19"/>
      <c r="D822" s="19"/>
      <c r="E822" s="19"/>
      <c r="F822" s="6" t="s">
        <v>20</v>
      </c>
      <c r="G822" s="10">
        <f>SUM(H822:J822)</f>
        <v>5071.5082700000003</v>
      </c>
      <c r="H822" s="10">
        <v>4900.5</v>
      </c>
      <c r="I822" s="10">
        <v>99.5</v>
      </c>
      <c r="J822" s="10">
        <v>71.508269999999996</v>
      </c>
      <c r="K822" s="15"/>
      <c r="L822" s="16"/>
    </row>
    <row r="823" spans="1:12" ht="18.2" customHeight="1" x14ac:dyDescent="0.25">
      <c r="A823" s="18">
        <v>6</v>
      </c>
      <c r="B823" s="19" t="s">
        <v>191</v>
      </c>
      <c r="C823" s="19" t="s">
        <v>197</v>
      </c>
      <c r="D823" s="19" t="s">
        <v>24</v>
      </c>
      <c r="E823" s="19" t="s">
        <v>26</v>
      </c>
      <c r="F823" s="16" t="s">
        <v>18</v>
      </c>
      <c r="G823" s="17">
        <f>SUM(G826:G827)</f>
        <v>5071.5082700000003</v>
      </c>
      <c r="H823" s="17">
        <f>SUM(H826:H827)</f>
        <v>4900.5</v>
      </c>
      <c r="I823" s="17">
        <f>SUM(I826:I827)</f>
        <v>99.5</v>
      </c>
      <c r="J823" s="17">
        <f>SUM(J826:J827)</f>
        <v>71.508269999999996</v>
      </c>
      <c r="K823" s="15">
        <v>1225125</v>
      </c>
      <c r="L823" s="16">
        <v>176</v>
      </c>
    </row>
    <row r="824" spans="1:12" ht="18.2" customHeight="1" x14ac:dyDescent="0.25">
      <c r="A824" s="18"/>
      <c r="B824" s="19"/>
      <c r="C824" s="19"/>
      <c r="D824" s="19"/>
      <c r="E824" s="19"/>
      <c r="F824" s="16"/>
      <c r="G824" s="17"/>
      <c r="H824" s="17"/>
      <c r="I824" s="17"/>
      <c r="J824" s="17"/>
      <c r="K824" s="15"/>
      <c r="L824" s="16"/>
    </row>
    <row r="825" spans="1:12" ht="18.2" customHeight="1" x14ac:dyDescent="0.25">
      <c r="A825" s="18"/>
      <c r="B825" s="19"/>
      <c r="C825" s="19"/>
      <c r="D825" s="19"/>
      <c r="E825" s="19"/>
      <c r="F825" s="16"/>
      <c r="G825" s="17"/>
      <c r="H825" s="17"/>
      <c r="I825" s="17"/>
      <c r="J825" s="17"/>
      <c r="K825" s="15"/>
      <c r="L825" s="16"/>
    </row>
    <row r="826" spans="1:12" ht="18.2" customHeight="1" x14ac:dyDescent="0.25">
      <c r="A826" s="18"/>
      <c r="B826" s="19"/>
      <c r="C826" s="19"/>
      <c r="D826" s="19"/>
      <c r="E826" s="19"/>
      <c r="F826" s="6" t="s">
        <v>19</v>
      </c>
      <c r="G826" s="10">
        <f>SUM(H826:J826)</f>
        <v>0</v>
      </c>
      <c r="H826" s="10">
        <v>0</v>
      </c>
      <c r="I826" s="10">
        <v>0</v>
      </c>
      <c r="J826" s="10">
        <v>0</v>
      </c>
      <c r="K826" s="15"/>
      <c r="L826" s="16"/>
    </row>
    <row r="827" spans="1:12" ht="18.2" customHeight="1" x14ac:dyDescent="0.25">
      <c r="A827" s="18"/>
      <c r="B827" s="19"/>
      <c r="C827" s="19"/>
      <c r="D827" s="19"/>
      <c r="E827" s="19"/>
      <c r="F827" s="6" t="s">
        <v>20</v>
      </c>
      <c r="G827" s="10">
        <f>SUM(H827:J827)</f>
        <v>5071.5082700000003</v>
      </c>
      <c r="H827" s="10">
        <v>4900.5</v>
      </c>
      <c r="I827" s="10">
        <v>99.5</v>
      </c>
      <c r="J827" s="10">
        <v>71.508269999999996</v>
      </c>
      <c r="K827" s="15"/>
      <c r="L827" s="16"/>
    </row>
    <row r="828" spans="1:12" ht="18.2" customHeight="1" x14ac:dyDescent="0.25">
      <c r="A828" s="18">
        <v>7</v>
      </c>
      <c r="B828" s="19" t="s">
        <v>191</v>
      </c>
      <c r="C828" s="19" t="s">
        <v>198</v>
      </c>
      <c r="D828" s="19" t="s">
        <v>24</v>
      </c>
      <c r="E828" s="19" t="s">
        <v>26</v>
      </c>
      <c r="F828" s="16" t="s">
        <v>18</v>
      </c>
      <c r="G828" s="17">
        <f>SUM(G831:G832)</f>
        <v>13997.36282</v>
      </c>
      <c r="H828" s="17">
        <f>SUM(H831:H832)</f>
        <v>13525.38</v>
      </c>
      <c r="I828" s="17">
        <f>SUM(I831:I832)</f>
        <v>274.62</v>
      </c>
      <c r="J828" s="17">
        <f>SUM(J831:J832)</f>
        <v>197.36282</v>
      </c>
      <c r="K828" s="15">
        <v>3381345</v>
      </c>
      <c r="L828" s="16">
        <v>190</v>
      </c>
    </row>
    <row r="829" spans="1:12" ht="18.2" customHeight="1" x14ac:dyDescent="0.25">
      <c r="A829" s="18"/>
      <c r="B829" s="19"/>
      <c r="C829" s="19"/>
      <c r="D829" s="19"/>
      <c r="E829" s="19"/>
      <c r="F829" s="16"/>
      <c r="G829" s="17"/>
      <c r="H829" s="17"/>
      <c r="I829" s="17"/>
      <c r="J829" s="17"/>
      <c r="K829" s="15"/>
      <c r="L829" s="16"/>
    </row>
    <row r="830" spans="1:12" ht="18.2" customHeight="1" x14ac:dyDescent="0.25">
      <c r="A830" s="18"/>
      <c r="B830" s="19"/>
      <c r="C830" s="19"/>
      <c r="D830" s="19"/>
      <c r="E830" s="19"/>
      <c r="F830" s="16"/>
      <c r="G830" s="17"/>
      <c r="H830" s="17"/>
      <c r="I830" s="17"/>
      <c r="J830" s="17"/>
      <c r="K830" s="15"/>
      <c r="L830" s="16"/>
    </row>
    <row r="831" spans="1:12" ht="18.2" customHeight="1" x14ac:dyDescent="0.25">
      <c r="A831" s="18"/>
      <c r="B831" s="19"/>
      <c r="C831" s="19"/>
      <c r="D831" s="19"/>
      <c r="E831" s="19"/>
      <c r="F831" s="6" t="s">
        <v>19</v>
      </c>
      <c r="G831" s="10">
        <f>SUM(H831:J831)</f>
        <v>0</v>
      </c>
      <c r="H831" s="10">
        <v>0</v>
      </c>
      <c r="I831" s="10">
        <v>0</v>
      </c>
      <c r="J831" s="10">
        <v>0</v>
      </c>
      <c r="K831" s="15"/>
      <c r="L831" s="16"/>
    </row>
    <row r="832" spans="1:12" ht="18.2" customHeight="1" x14ac:dyDescent="0.25">
      <c r="A832" s="18"/>
      <c r="B832" s="19"/>
      <c r="C832" s="19"/>
      <c r="D832" s="19"/>
      <c r="E832" s="19"/>
      <c r="F832" s="6" t="s">
        <v>20</v>
      </c>
      <c r="G832" s="10">
        <f>SUM(H832:J832)</f>
        <v>13997.36282</v>
      </c>
      <c r="H832" s="10">
        <v>13525.38</v>
      </c>
      <c r="I832" s="10">
        <v>274.62</v>
      </c>
      <c r="J832" s="10">
        <v>197.36282</v>
      </c>
      <c r="K832" s="15"/>
      <c r="L832" s="16"/>
    </row>
    <row r="833" spans="1:12" ht="18.2" customHeight="1" x14ac:dyDescent="0.25">
      <c r="A833" s="18">
        <v>8</v>
      </c>
      <c r="B833" s="19" t="s">
        <v>191</v>
      </c>
      <c r="C833" s="19" t="s">
        <v>199</v>
      </c>
      <c r="D833" s="19" t="s">
        <v>24</v>
      </c>
      <c r="E833" s="19" t="s">
        <v>26</v>
      </c>
      <c r="F833" s="16" t="s">
        <v>18</v>
      </c>
      <c r="G833" s="17">
        <f>SUM(G836:G837)</f>
        <v>7302.9719000000005</v>
      </c>
      <c r="H833" s="17">
        <f>SUM(H836:H837)</f>
        <v>7056.72</v>
      </c>
      <c r="I833" s="17">
        <f>SUM(I836:I837)</f>
        <v>143.28</v>
      </c>
      <c r="J833" s="17">
        <f>SUM(J836:J837)</f>
        <v>102.97190000000001</v>
      </c>
      <c r="K833" s="15">
        <v>168017.14</v>
      </c>
      <c r="L833" s="16">
        <v>84</v>
      </c>
    </row>
    <row r="834" spans="1:12" ht="18.2" customHeight="1" x14ac:dyDescent="0.25">
      <c r="A834" s="18"/>
      <c r="B834" s="19"/>
      <c r="C834" s="19"/>
      <c r="D834" s="19"/>
      <c r="E834" s="19"/>
      <c r="F834" s="16"/>
      <c r="G834" s="17"/>
      <c r="H834" s="17"/>
      <c r="I834" s="17"/>
      <c r="J834" s="17"/>
      <c r="K834" s="15"/>
      <c r="L834" s="16"/>
    </row>
    <row r="835" spans="1:12" ht="18.2" customHeight="1" x14ac:dyDescent="0.25">
      <c r="A835" s="18"/>
      <c r="B835" s="19"/>
      <c r="C835" s="19"/>
      <c r="D835" s="19"/>
      <c r="E835" s="19"/>
      <c r="F835" s="16"/>
      <c r="G835" s="17"/>
      <c r="H835" s="17"/>
      <c r="I835" s="17"/>
      <c r="J835" s="17"/>
      <c r="K835" s="15"/>
      <c r="L835" s="16"/>
    </row>
    <row r="836" spans="1:12" ht="18.2" customHeight="1" x14ac:dyDescent="0.25">
      <c r="A836" s="18"/>
      <c r="B836" s="19"/>
      <c r="C836" s="19"/>
      <c r="D836" s="19"/>
      <c r="E836" s="19"/>
      <c r="F836" s="6" t="s">
        <v>19</v>
      </c>
      <c r="G836" s="10">
        <f>SUM(H836:J836)</f>
        <v>0</v>
      </c>
      <c r="H836" s="10">
        <v>0</v>
      </c>
      <c r="I836" s="10">
        <v>0</v>
      </c>
      <c r="J836" s="10">
        <v>0</v>
      </c>
      <c r="K836" s="15"/>
      <c r="L836" s="16"/>
    </row>
    <row r="837" spans="1:12" ht="18.2" customHeight="1" x14ac:dyDescent="0.25">
      <c r="A837" s="18"/>
      <c r="B837" s="19"/>
      <c r="C837" s="19"/>
      <c r="D837" s="19"/>
      <c r="E837" s="19"/>
      <c r="F837" s="6" t="s">
        <v>20</v>
      </c>
      <c r="G837" s="10">
        <f>SUM(H837:J837)</f>
        <v>7302.9719000000005</v>
      </c>
      <c r="H837" s="10">
        <v>7056.72</v>
      </c>
      <c r="I837" s="10">
        <v>143.28</v>
      </c>
      <c r="J837" s="10">
        <v>102.97190000000001</v>
      </c>
      <c r="K837" s="15"/>
      <c r="L837" s="16"/>
    </row>
    <row r="838" spans="1:12" ht="18.2" customHeight="1" x14ac:dyDescent="0.25">
      <c r="A838" s="18">
        <v>9</v>
      </c>
      <c r="B838" s="19" t="s">
        <v>191</v>
      </c>
      <c r="C838" s="19" t="s">
        <v>200</v>
      </c>
      <c r="D838" s="19" t="s">
        <v>24</v>
      </c>
      <c r="E838" s="19" t="s">
        <v>26</v>
      </c>
      <c r="F838" s="16" t="s">
        <v>18</v>
      </c>
      <c r="G838" s="17">
        <f>SUM(G841:G842)</f>
        <v>7302.9719000000005</v>
      </c>
      <c r="H838" s="17">
        <f>SUM(H841:H842)</f>
        <v>7056.72</v>
      </c>
      <c r="I838" s="17">
        <f>SUM(I841:I842)</f>
        <v>143.28</v>
      </c>
      <c r="J838" s="17">
        <f>SUM(J841:J842)</f>
        <v>102.97190000000001</v>
      </c>
      <c r="K838" s="15">
        <v>1414344</v>
      </c>
      <c r="L838" s="16">
        <v>179</v>
      </c>
    </row>
    <row r="839" spans="1:12" ht="18.2" customHeight="1" x14ac:dyDescent="0.25">
      <c r="A839" s="18"/>
      <c r="B839" s="19"/>
      <c r="C839" s="19"/>
      <c r="D839" s="19"/>
      <c r="E839" s="19"/>
      <c r="F839" s="16"/>
      <c r="G839" s="17"/>
      <c r="H839" s="17"/>
      <c r="I839" s="17"/>
      <c r="J839" s="17"/>
      <c r="K839" s="15"/>
      <c r="L839" s="16"/>
    </row>
    <row r="840" spans="1:12" ht="18.2" customHeight="1" x14ac:dyDescent="0.25">
      <c r="A840" s="18"/>
      <c r="B840" s="19"/>
      <c r="C840" s="19"/>
      <c r="D840" s="19"/>
      <c r="E840" s="19"/>
      <c r="F840" s="16"/>
      <c r="G840" s="17"/>
      <c r="H840" s="17"/>
      <c r="I840" s="17"/>
      <c r="J840" s="17"/>
      <c r="K840" s="15"/>
      <c r="L840" s="16"/>
    </row>
    <row r="841" spans="1:12" ht="18.2" customHeight="1" x14ac:dyDescent="0.25">
      <c r="A841" s="18"/>
      <c r="B841" s="19"/>
      <c r="C841" s="19"/>
      <c r="D841" s="19"/>
      <c r="E841" s="19"/>
      <c r="F841" s="6" t="s">
        <v>19</v>
      </c>
      <c r="G841" s="10">
        <f>SUM(H841:J841)</f>
        <v>0</v>
      </c>
      <c r="H841" s="10">
        <v>0</v>
      </c>
      <c r="I841" s="10">
        <v>0</v>
      </c>
      <c r="J841" s="10">
        <v>0</v>
      </c>
      <c r="K841" s="15"/>
      <c r="L841" s="16"/>
    </row>
    <row r="842" spans="1:12" ht="18.2" customHeight="1" x14ac:dyDescent="0.25">
      <c r="A842" s="18"/>
      <c r="B842" s="19"/>
      <c r="C842" s="19"/>
      <c r="D842" s="19"/>
      <c r="E842" s="19"/>
      <c r="F842" s="6" t="s">
        <v>20</v>
      </c>
      <c r="G842" s="10">
        <f>SUM(H842:J842)</f>
        <v>7302.9719000000005</v>
      </c>
      <c r="H842" s="10">
        <v>7056.72</v>
      </c>
      <c r="I842" s="10">
        <v>143.28</v>
      </c>
      <c r="J842" s="10">
        <v>102.97190000000001</v>
      </c>
      <c r="K842" s="15"/>
      <c r="L842" s="16"/>
    </row>
    <row r="843" spans="1:12" ht="18.2" customHeight="1" x14ac:dyDescent="0.25">
      <c r="A843" s="18">
        <v>10</v>
      </c>
      <c r="B843" s="19" t="s">
        <v>191</v>
      </c>
      <c r="C843" s="19" t="s">
        <v>201</v>
      </c>
      <c r="D843" s="19" t="s">
        <v>24</v>
      </c>
      <c r="E843" s="19" t="s">
        <v>26</v>
      </c>
      <c r="F843" s="16" t="s">
        <v>18</v>
      </c>
      <c r="G843" s="17">
        <f>SUM(G846:G847)</f>
        <v>12678.77067</v>
      </c>
      <c r="H843" s="17">
        <f>SUM(H846:H847)</f>
        <v>12251.25</v>
      </c>
      <c r="I843" s="17">
        <f>SUM(I846:I847)</f>
        <v>248.75</v>
      </c>
      <c r="J843" s="17">
        <f>SUM(J846:J847)</f>
        <v>178.77067</v>
      </c>
      <c r="K843" s="15">
        <v>1531406.25</v>
      </c>
      <c r="L843" s="16">
        <v>180</v>
      </c>
    </row>
    <row r="844" spans="1:12" ht="18.2" customHeight="1" x14ac:dyDescent="0.25">
      <c r="A844" s="18"/>
      <c r="B844" s="19"/>
      <c r="C844" s="19"/>
      <c r="D844" s="19"/>
      <c r="E844" s="19"/>
      <c r="F844" s="16"/>
      <c r="G844" s="17"/>
      <c r="H844" s="17"/>
      <c r="I844" s="17"/>
      <c r="J844" s="17"/>
      <c r="K844" s="15"/>
      <c r="L844" s="16"/>
    </row>
    <row r="845" spans="1:12" ht="18.2" customHeight="1" x14ac:dyDescent="0.25">
      <c r="A845" s="18"/>
      <c r="B845" s="19"/>
      <c r="C845" s="19"/>
      <c r="D845" s="19"/>
      <c r="E845" s="19"/>
      <c r="F845" s="16"/>
      <c r="G845" s="17"/>
      <c r="H845" s="17"/>
      <c r="I845" s="17"/>
      <c r="J845" s="17"/>
      <c r="K845" s="15"/>
      <c r="L845" s="16"/>
    </row>
    <row r="846" spans="1:12" ht="18.2" customHeight="1" x14ac:dyDescent="0.25">
      <c r="A846" s="18"/>
      <c r="B846" s="19"/>
      <c r="C846" s="19"/>
      <c r="D846" s="19"/>
      <c r="E846" s="19"/>
      <c r="F846" s="6" t="s">
        <v>19</v>
      </c>
      <c r="G846" s="10">
        <f>SUM(H846:J846)</f>
        <v>0</v>
      </c>
      <c r="H846" s="10">
        <v>0</v>
      </c>
      <c r="I846" s="10">
        <v>0</v>
      </c>
      <c r="J846" s="10">
        <v>0</v>
      </c>
      <c r="K846" s="15"/>
      <c r="L846" s="16"/>
    </row>
    <row r="847" spans="1:12" ht="18.2" customHeight="1" x14ac:dyDescent="0.25">
      <c r="A847" s="18"/>
      <c r="B847" s="19"/>
      <c r="C847" s="19"/>
      <c r="D847" s="19"/>
      <c r="E847" s="19"/>
      <c r="F847" s="6" t="s">
        <v>20</v>
      </c>
      <c r="G847" s="10">
        <f>SUM(H847:J847)</f>
        <v>12678.77067</v>
      </c>
      <c r="H847" s="10">
        <v>12251.25</v>
      </c>
      <c r="I847" s="10">
        <v>248.75</v>
      </c>
      <c r="J847" s="10">
        <v>178.77067</v>
      </c>
      <c r="K847" s="15"/>
      <c r="L847" s="16"/>
    </row>
    <row r="848" spans="1:12" ht="18.2" customHeight="1" x14ac:dyDescent="0.25">
      <c r="A848" s="18">
        <v>11</v>
      </c>
      <c r="B848" s="19" t="s">
        <v>191</v>
      </c>
      <c r="C848" s="19" t="s">
        <v>202</v>
      </c>
      <c r="D848" s="19" t="s">
        <v>24</v>
      </c>
      <c r="E848" s="19" t="s">
        <v>26</v>
      </c>
      <c r="F848" s="16" t="s">
        <v>18</v>
      </c>
      <c r="G848" s="17">
        <f>SUM(G851:G852)</f>
        <v>2535.7541299999998</v>
      </c>
      <c r="H848" s="17">
        <f>SUM(H851:H852)</f>
        <v>2450.25</v>
      </c>
      <c r="I848" s="17">
        <f>SUM(I851:I852)</f>
        <v>49.75</v>
      </c>
      <c r="J848" s="17">
        <f>SUM(J851:J852)</f>
        <v>35.754130000000004</v>
      </c>
      <c r="K848" s="15">
        <v>816750</v>
      </c>
      <c r="L848" s="16">
        <v>165</v>
      </c>
    </row>
    <row r="849" spans="1:12" ht="18.2" customHeight="1" x14ac:dyDescent="0.25">
      <c r="A849" s="18"/>
      <c r="B849" s="19"/>
      <c r="C849" s="19"/>
      <c r="D849" s="19"/>
      <c r="E849" s="19"/>
      <c r="F849" s="16"/>
      <c r="G849" s="17"/>
      <c r="H849" s="17"/>
      <c r="I849" s="17"/>
      <c r="J849" s="17"/>
      <c r="K849" s="15"/>
      <c r="L849" s="16"/>
    </row>
    <row r="850" spans="1:12" ht="18.2" customHeight="1" x14ac:dyDescent="0.25">
      <c r="A850" s="18"/>
      <c r="B850" s="19"/>
      <c r="C850" s="19"/>
      <c r="D850" s="19"/>
      <c r="E850" s="19"/>
      <c r="F850" s="16"/>
      <c r="G850" s="17"/>
      <c r="H850" s="17"/>
      <c r="I850" s="17"/>
      <c r="J850" s="17"/>
      <c r="K850" s="15"/>
      <c r="L850" s="16"/>
    </row>
    <row r="851" spans="1:12" ht="18.2" customHeight="1" x14ac:dyDescent="0.25">
      <c r="A851" s="18"/>
      <c r="B851" s="19"/>
      <c r="C851" s="19"/>
      <c r="D851" s="19"/>
      <c r="E851" s="19"/>
      <c r="F851" s="6" t="s">
        <v>19</v>
      </c>
      <c r="G851" s="10">
        <f>SUM(H851:J851)</f>
        <v>0</v>
      </c>
      <c r="H851" s="10">
        <v>0</v>
      </c>
      <c r="I851" s="10">
        <v>0</v>
      </c>
      <c r="J851" s="10">
        <v>0</v>
      </c>
      <c r="K851" s="15"/>
      <c r="L851" s="16"/>
    </row>
    <row r="852" spans="1:12" ht="18.2" customHeight="1" x14ac:dyDescent="0.25">
      <c r="A852" s="18"/>
      <c r="B852" s="19"/>
      <c r="C852" s="19"/>
      <c r="D852" s="19"/>
      <c r="E852" s="19"/>
      <c r="F852" s="6" t="s">
        <v>20</v>
      </c>
      <c r="G852" s="10">
        <f>SUM(H852:J852)</f>
        <v>2535.7541299999998</v>
      </c>
      <c r="H852" s="10">
        <v>2450.25</v>
      </c>
      <c r="I852" s="10">
        <v>49.75</v>
      </c>
      <c r="J852" s="10">
        <v>35.754130000000004</v>
      </c>
      <c r="K852" s="15"/>
      <c r="L852" s="16"/>
    </row>
    <row r="853" spans="1:12" ht="18.2" customHeight="1" x14ac:dyDescent="0.25">
      <c r="A853" s="20" t="s">
        <v>203</v>
      </c>
      <c r="B853" s="20"/>
      <c r="C853" s="20"/>
      <c r="D853" s="20"/>
      <c r="E853" s="20"/>
      <c r="F853" s="16" t="s">
        <v>18</v>
      </c>
      <c r="G853" s="17">
        <f>SUM(G856:G857)</f>
        <v>24140.379339999996</v>
      </c>
      <c r="H853" s="17">
        <f>SUM(H858,H863,H868,H873)</f>
        <v>23326.379999999997</v>
      </c>
      <c r="I853" s="17">
        <f>SUM(I858,I863,I868,I873)</f>
        <v>473.61999999999995</v>
      </c>
      <c r="J853" s="17">
        <f>SUM(J858,J863,J868,J873)</f>
        <v>340.37934000000001</v>
      </c>
      <c r="K853" s="15" t="str">
        <f>IF(H857=0,"-","")</f>
        <v/>
      </c>
      <c r="L853" s="16" t="str">
        <f>IF(H857=0,"-","")</f>
        <v/>
      </c>
    </row>
    <row r="854" spans="1:12" ht="18.2" customHeight="1" x14ac:dyDescent="0.25">
      <c r="A854" s="20"/>
      <c r="B854" s="20"/>
      <c r="C854" s="20"/>
      <c r="D854" s="20"/>
      <c r="E854" s="20"/>
      <c r="F854" s="16"/>
      <c r="G854" s="17"/>
      <c r="H854" s="17"/>
      <c r="I854" s="17"/>
      <c r="J854" s="17"/>
      <c r="K854" s="15"/>
      <c r="L854" s="16"/>
    </row>
    <row r="855" spans="1:12" ht="18.2" customHeight="1" x14ac:dyDescent="0.25">
      <c r="A855" s="20"/>
      <c r="B855" s="20"/>
      <c r="C855" s="20"/>
      <c r="D855" s="20"/>
      <c r="E855" s="20"/>
      <c r="F855" s="16"/>
      <c r="G855" s="17"/>
      <c r="H855" s="17"/>
      <c r="I855" s="17"/>
      <c r="J855" s="17"/>
      <c r="K855" s="15"/>
      <c r="L855" s="16"/>
    </row>
    <row r="856" spans="1:12" ht="18.2" customHeight="1" x14ac:dyDescent="0.25">
      <c r="A856" s="20"/>
      <c r="B856" s="20"/>
      <c r="C856" s="20"/>
      <c r="D856" s="20"/>
      <c r="E856" s="20"/>
      <c r="F856" s="6" t="s">
        <v>19</v>
      </c>
      <c r="G856" s="10">
        <f>SUM(H856:J856)</f>
        <v>0</v>
      </c>
      <c r="H856" s="10">
        <f t="shared" ref="H856:J857" si="25">SUM(H861,H866,H871,H876)</f>
        <v>0</v>
      </c>
      <c r="I856" s="10">
        <f t="shared" si="25"/>
        <v>0</v>
      </c>
      <c r="J856" s="10">
        <f t="shared" si="25"/>
        <v>0</v>
      </c>
      <c r="K856" s="15"/>
      <c r="L856" s="16"/>
    </row>
    <row r="857" spans="1:12" ht="18.2" customHeight="1" x14ac:dyDescent="0.25">
      <c r="A857" s="20"/>
      <c r="B857" s="20"/>
      <c r="C857" s="20"/>
      <c r="D857" s="20"/>
      <c r="E857" s="20"/>
      <c r="F857" s="6" t="s">
        <v>20</v>
      </c>
      <c r="G857" s="10">
        <f>SUM(H857:J857)</f>
        <v>24140.379339999996</v>
      </c>
      <c r="H857" s="10">
        <f t="shared" si="25"/>
        <v>23326.379999999997</v>
      </c>
      <c r="I857" s="10">
        <f t="shared" si="25"/>
        <v>473.61999999999995</v>
      </c>
      <c r="J857" s="10">
        <f t="shared" si="25"/>
        <v>340.37934000000001</v>
      </c>
      <c r="K857" s="15"/>
      <c r="L857" s="16"/>
    </row>
    <row r="858" spans="1:12" ht="18.2" customHeight="1" x14ac:dyDescent="0.25">
      <c r="A858" s="18">
        <v>1</v>
      </c>
      <c r="B858" s="19" t="s">
        <v>204</v>
      </c>
      <c r="C858" s="19" t="s">
        <v>205</v>
      </c>
      <c r="D858" s="19" t="s">
        <v>24</v>
      </c>
      <c r="E858" s="19" t="s">
        <v>25</v>
      </c>
      <c r="F858" s="16" t="s">
        <v>18</v>
      </c>
      <c r="G858" s="17">
        <f>SUM(G861:G862)</f>
        <v>5172.9384300000002</v>
      </c>
      <c r="H858" s="17">
        <f>SUM(H861:H862)</f>
        <v>4998.51</v>
      </c>
      <c r="I858" s="17">
        <f>SUM(I861:I862)</f>
        <v>101.49</v>
      </c>
      <c r="J858" s="17">
        <f>SUM(J861:J862)</f>
        <v>72.938429999999997</v>
      </c>
      <c r="K858" s="15">
        <v>555390</v>
      </c>
      <c r="L858" s="16">
        <v>150</v>
      </c>
    </row>
    <row r="859" spans="1:12" ht="18.2" customHeight="1" x14ac:dyDescent="0.25">
      <c r="A859" s="18"/>
      <c r="B859" s="19"/>
      <c r="C859" s="19"/>
      <c r="D859" s="19"/>
      <c r="E859" s="19"/>
      <c r="F859" s="16"/>
      <c r="G859" s="17"/>
      <c r="H859" s="17"/>
      <c r="I859" s="17"/>
      <c r="J859" s="17"/>
      <c r="K859" s="15"/>
      <c r="L859" s="16"/>
    </row>
    <row r="860" spans="1:12" ht="18.2" customHeight="1" x14ac:dyDescent="0.25">
      <c r="A860" s="18"/>
      <c r="B860" s="19"/>
      <c r="C860" s="19"/>
      <c r="D860" s="19"/>
      <c r="E860" s="19"/>
      <c r="F860" s="16"/>
      <c r="G860" s="17"/>
      <c r="H860" s="17"/>
      <c r="I860" s="17"/>
      <c r="J860" s="17"/>
      <c r="K860" s="15"/>
      <c r="L860" s="16"/>
    </row>
    <row r="861" spans="1:12" ht="18.2" customHeight="1" x14ac:dyDescent="0.25">
      <c r="A861" s="18"/>
      <c r="B861" s="19"/>
      <c r="C861" s="19"/>
      <c r="D861" s="19"/>
      <c r="E861" s="19"/>
      <c r="F861" s="6" t="s">
        <v>19</v>
      </c>
      <c r="G861" s="10">
        <f>SUM(H861:J861)</f>
        <v>0</v>
      </c>
      <c r="H861" s="10">
        <v>0</v>
      </c>
      <c r="I861" s="10">
        <v>0</v>
      </c>
      <c r="J861" s="10">
        <v>0</v>
      </c>
      <c r="K861" s="15"/>
      <c r="L861" s="16"/>
    </row>
    <row r="862" spans="1:12" ht="18.2" customHeight="1" x14ac:dyDescent="0.25">
      <c r="A862" s="18"/>
      <c r="B862" s="19"/>
      <c r="C862" s="19"/>
      <c r="D862" s="19"/>
      <c r="E862" s="19"/>
      <c r="F862" s="6" t="s">
        <v>20</v>
      </c>
      <c r="G862" s="10">
        <f>SUM(H862:J862)</f>
        <v>5172.9384300000002</v>
      </c>
      <c r="H862" s="10">
        <v>4998.51</v>
      </c>
      <c r="I862" s="10">
        <v>101.49</v>
      </c>
      <c r="J862" s="10">
        <v>72.938429999999997</v>
      </c>
      <c r="K862" s="15"/>
      <c r="L862" s="16"/>
    </row>
    <row r="863" spans="1:12" ht="18.2" customHeight="1" x14ac:dyDescent="0.25">
      <c r="A863" s="18">
        <v>2</v>
      </c>
      <c r="B863" s="19" t="s">
        <v>204</v>
      </c>
      <c r="C863" s="19" t="s">
        <v>206</v>
      </c>
      <c r="D863" s="19" t="s">
        <v>24</v>
      </c>
      <c r="E863" s="19" t="s">
        <v>25</v>
      </c>
      <c r="F863" s="16" t="s">
        <v>18</v>
      </c>
      <c r="G863" s="17">
        <f>SUM(G866:G867)</f>
        <v>8418.7037199999995</v>
      </c>
      <c r="H863" s="17">
        <f>SUM(H866:H867)</f>
        <v>8134.83</v>
      </c>
      <c r="I863" s="17">
        <f>SUM(I866:I867)</f>
        <v>165.17</v>
      </c>
      <c r="J863" s="17">
        <f>SUM(J866:J867)</f>
        <v>118.70372</v>
      </c>
      <c r="K863" s="15">
        <v>129124.29</v>
      </c>
      <c r="L863" s="16">
        <v>69</v>
      </c>
    </row>
    <row r="864" spans="1:12" ht="18.2" customHeight="1" x14ac:dyDescent="0.25">
      <c r="A864" s="18"/>
      <c r="B864" s="19"/>
      <c r="C864" s="19"/>
      <c r="D864" s="19"/>
      <c r="E864" s="19"/>
      <c r="F864" s="16"/>
      <c r="G864" s="17"/>
      <c r="H864" s="17"/>
      <c r="I864" s="17"/>
      <c r="J864" s="17"/>
      <c r="K864" s="15"/>
      <c r="L864" s="16"/>
    </row>
    <row r="865" spans="1:12" ht="18.2" customHeight="1" x14ac:dyDescent="0.25">
      <c r="A865" s="18"/>
      <c r="B865" s="19"/>
      <c r="C865" s="19"/>
      <c r="D865" s="19"/>
      <c r="E865" s="19"/>
      <c r="F865" s="16"/>
      <c r="G865" s="17"/>
      <c r="H865" s="17"/>
      <c r="I865" s="17"/>
      <c r="J865" s="17"/>
      <c r="K865" s="15"/>
      <c r="L865" s="16"/>
    </row>
    <row r="866" spans="1:12" ht="18.2" customHeight="1" x14ac:dyDescent="0.25">
      <c r="A866" s="18"/>
      <c r="B866" s="19"/>
      <c r="C866" s="19"/>
      <c r="D866" s="19"/>
      <c r="E866" s="19"/>
      <c r="F866" s="6" t="s">
        <v>19</v>
      </c>
      <c r="G866" s="10">
        <f>SUM(H866:J866)</f>
        <v>0</v>
      </c>
      <c r="H866" s="10">
        <v>0</v>
      </c>
      <c r="I866" s="10">
        <v>0</v>
      </c>
      <c r="J866" s="10">
        <v>0</v>
      </c>
      <c r="K866" s="15"/>
      <c r="L866" s="16"/>
    </row>
    <row r="867" spans="1:12" ht="18.2" customHeight="1" x14ac:dyDescent="0.25">
      <c r="A867" s="18"/>
      <c r="B867" s="19"/>
      <c r="C867" s="19"/>
      <c r="D867" s="19"/>
      <c r="E867" s="19"/>
      <c r="F867" s="6" t="s">
        <v>20</v>
      </c>
      <c r="G867" s="10">
        <f>SUM(H867:J867)</f>
        <v>8418.7037199999995</v>
      </c>
      <c r="H867" s="10">
        <v>8134.83</v>
      </c>
      <c r="I867" s="10">
        <v>165.17</v>
      </c>
      <c r="J867" s="10">
        <v>118.70372</v>
      </c>
      <c r="K867" s="15"/>
      <c r="L867" s="16"/>
    </row>
    <row r="868" spans="1:12" ht="18.2" customHeight="1" x14ac:dyDescent="0.25">
      <c r="A868" s="18">
        <v>3</v>
      </c>
      <c r="B868" s="19" t="s">
        <v>204</v>
      </c>
      <c r="C868" s="19" t="s">
        <v>207</v>
      </c>
      <c r="D868" s="19" t="s">
        <v>24</v>
      </c>
      <c r="E868" s="19" t="s">
        <v>25</v>
      </c>
      <c r="F868" s="16" t="s">
        <v>18</v>
      </c>
      <c r="G868" s="17">
        <f>SUM(G871:G872)</f>
        <v>6288.6702500000001</v>
      </c>
      <c r="H868" s="17">
        <f>SUM(H871:H872)</f>
        <v>6076.62</v>
      </c>
      <c r="I868" s="17">
        <f>SUM(I871:I872)</f>
        <v>123.38</v>
      </c>
      <c r="J868" s="17">
        <f>SUM(J871:J872)</f>
        <v>88.670249999999996</v>
      </c>
      <c r="K868" s="15">
        <v>124012.65</v>
      </c>
      <c r="L868" s="16">
        <v>66</v>
      </c>
    </row>
    <row r="869" spans="1:12" ht="18.2" customHeight="1" x14ac:dyDescent="0.25">
      <c r="A869" s="18"/>
      <c r="B869" s="19"/>
      <c r="C869" s="19"/>
      <c r="D869" s="19"/>
      <c r="E869" s="19"/>
      <c r="F869" s="16"/>
      <c r="G869" s="17"/>
      <c r="H869" s="17"/>
      <c r="I869" s="17"/>
      <c r="J869" s="17"/>
      <c r="K869" s="15"/>
      <c r="L869" s="16"/>
    </row>
    <row r="870" spans="1:12" ht="18.2" customHeight="1" x14ac:dyDescent="0.25">
      <c r="A870" s="18"/>
      <c r="B870" s="19"/>
      <c r="C870" s="19"/>
      <c r="D870" s="19"/>
      <c r="E870" s="19"/>
      <c r="F870" s="16"/>
      <c r="G870" s="17"/>
      <c r="H870" s="17"/>
      <c r="I870" s="17"/>
      <c r="J870" s="17"/>
      <c r="K870" s="15"/>
      <c r="L870" s="16"/>
    </row>
    <row r="871" spans="1:12" ht="18.2" customHeight="1" x14ac:dyDescent="0.25">
      <c r="A871" s="18"/>
      <c r="B871" s="19"/>
      <c r="C871" s="19"/>
      <c r="D871" s="19"/>
      <c r="E871" s="19"/>
      <c r="F871" s="6" t="s">
        <v>19</v>
      </c>
      <c r="G871" s="10">
        <f>SUM(H871:J871)</f>
        <v>0</v>
      </c>
      <c r="H871" s="10">
        <v>0</v>
      </c>
      <c r="I871" s="10">
        <v>0</v>
      </c>
      <c r="J871" s="10">
        <v>0</v>
      </c>
      <c r="K871" s="15"/>
      <c r="L871" s="16"/>
    </row>
    <row r="872" spans="1:12" ht="18.2" customHeight="1" x14ac:dyDescent="0.25">
      <c r="A872" s="18"/>
      <c r="B872" s="19"/>
      <c r="C872" s="19"/>
      <c r="D872" s="19"/>
      <c r="E872" s="19"/>
      <c r="F872" s="6" t="s">
        <v>20</v>
      </c>
      <c r="G872" s="10">
        <f>SUM(H872:J872)</f>
        <v>6288.6702500000001</v>
      </c>
      <c r="H872" s="10">
        <v>6076.62</v>
      </c>
      <c r="I872" s="10">
        <v>123.38</v>
      </c>
      <c r="J872" s="10">
        <v>88.670249999999996</v>
      </c>
      <c r="K872" s="15"/>
      <c r="L872" s="16"/>
    </row>
    <row r="873" spans="1:12" ht="18.2" customHeight="1" x14ac:dyDescent="0.25">
      <c r="A873" s="18">
        <v>4</v>
      </c>
      <c r="B873" s="19" t="s">
        <v>204</v>
      </c>
      <c r="C873" s="19" t="s">
        <v>208</v>
      </c>
      <c r="D873" s="19" t="s">
        <v>24</v>
      </c>
      <c r="E873" s="19" t="s">
        <v>25</v>
      </c>
      <c r="F873" s="16" t="s">
        <v>18</v>
      </c>
      <c r="G873" s="17">
        <f>SUM(G876:G877)</f>
        <v>4260.0669399999997</v>
      </c>
      <c r="H873" s="17">
        <f>SUM(H876:H877)</f>
        <v>4116.42</v>
      </c>
      <c r="I873" s="17">
        <f>SUM(I876:I877)</f>
        <v>83.58</v>
      </c>
      <c r="J873" s="17">
        <f>SUM(J876:J877)</f>
        <v>60.066940000000002</v>
      </c>
      <c r="K873" s="15">
        <v>823284</v>
      </c>
      <c r="L873" s="16">
        <v>166</v>
      </c>
    </row>
    <row r="874" spans="1:12" ht="18.2" customHeight="1" x14ac:dyDescent="0.25">
      <c r="A874" s="18"/>
      <c r="B874" s="19"/>
      <c r="C874" s="19"/>
      <c r="D874" s="19"/>
      <c r="E874" s="19"/>
      <c r="F874" s="16"/>
      <c r="G874" s="17"/>
      <c r="H874" s="17"/>
      <c r="I874" s="17"/>
      <c r="J874" s="17"/>
      <c r="K874" s="15"/>
      <c r="L874" s="16"/>
    </row>
    <row r="875" spans="1:12" ht="18.2" customHeight="1" x14ac:dyDescent="0.25">
      <c r="A875" s="18"/>
      <c r="B875" s="19"/>
      <c r="C875" s="19"/>
      <c r="D875" s="19"/>
      <c r="E875" s="19"/>
      <c r="F875" s="16"/>
      <c r="G875" s="17"/>
      <c r="H875" s="17"/>
      <c r="I875" s="17"/>
      <c r="J875" s="17"/>
      <c r="K875" s="15"/>
      <c r="L875" s="16"/>
    </row>
    <row r="876" spans="1:12" ht="18.2" customHeight="1" x14ac:dyDescent="0.25">
      <c r="A876" s="18"/>
      <c r="B876" s="19"/>
      <c r="C876" s="19"/>
      <c r="D876" s="19"/>
      <c r="E876" s="19"/>
      <c r="F876" s="6" t="s">
        <v>19</v>
      </c>
      <c r="G876" s="10">
        <f>SUM(H876:J876)</f>
        <v>0</v>
      </c>
      <c r="H876" s="10">
        <v>0</v>
      </c>
      <c r="I876" s="10">
        <v>0</v>
      </c>
      <c r="J876" s="10">
        <v>0</v>
      </c>
      <c r="K876" s="15"/>
      <c r="L876" s="16"/>
    </row>
    <row r="877" spans="1:12" ht="18.2" customHeight="1" x14ac:dyDescent="0.25">
      <c r="A877" s="18"/>
      <c r="B877" s="19"/>
      <c r="C877" s="19"/>
      <c r="D877" s="19"/>
      <c r="E877" s="19"/>
      <c r="F877" s="6" t="s">
        <v>20</v>
      </c>
      <c r="G877" s="10">
        <f>SUM(H877:J877)</f>
        <v>4260.0669399999997</v>
      </c>
      <c r="H877" s="10">
        <v>4116.42</v>
      </c>
      <c r="I877" s="10">
        <v>83.58</v>
      </c>
      <c r="J877" s="10">
        <v>60.066940000000002</v>
      </c>
      <c r="K877" s="15"/>
      <c r="L877" s="16"/>
    </row>
    <row r="878" spans="1:12" ht="18.2" customHeight="1" x14ac:dyDescent="0.25">
      <c r="A878" s="20" t="s">
        <v>209</v>
      </c>
      <c r="B878" s="20"/>
      <c r="C878" s="20"/>
      <c r="D878" s="20"/>
      <c r="E878" s="20"/>
      <c r="F878" s="16" t="s">
        <v>18</v>
      </c>
      <c r="G878" s="17">
        <f>SUM(G881:G882)</f>
        <v>14403.083490000001</v>
      </c>
      <c r="H878" s="17">
        <f>SUM(H883,H888,H893,H898,H903)</f>
        <v>13917.42</v>
      </c>
      <c r="I878" s="17">
        <f>SUM(I883,I888,I893,I898,I903)</f>
        <v>282.58</v>
      </c>
      <c r="J878" s="17">
        <f>SUM(J883,J888,J893,J898,J903)</f>
        <v>203.08349000000001</v>
      </c>
      <c r="K878" s="15" t="str">
        <f>IF(H882=0,"-","")</f>
        <v/>
      </c>
      <c r="L878" s="16" t="str">
        <f>IF(H882=0,"-","")</f>
        <v/>
      </c>
    </row>
    <row r="879" spans="1:12" ht="18.2" customHeight="1" x14ac:dyDescent="0.25">
      <c r="A879" s="20"/>
      <c r="B879" s="20"/>
      <c r="C879" s="20"/>
      <c r="D879" s="20"/>
      <c r="E879" s="20"/>
      <c r="F879" s="16"/>
      <c r="G879" s="17"/>
      <c r="H879" s="17"/>
      <c r="I879" s="17"/>
      <c r="J879" s="17"/>
      <c r="K879" s="15"/>
      <c r="L879" s="16"/>
    </row>
    <row r="880" spans="1:12" ht="18.2" customHeight="1" x14ac:dyDescent="0.25">
      <c r="A880" s="20"/>
      <c r="B880" s="20"/>
      <c r="C880" s="20"/>
      <c r="D880" s="20"/>
      <c r="E880" s="20"/>
      <c r="F880" s="16"/>
      <c r="G880" s="17"/>
      <c r="H880" s="17"/>
      <c r="I880" s="17"/>
      <c r="J880" s="17"/>
      <c r="K880" s="15"/>
      <c r="L880" s="16"/>
    </row>
    <row r="881" spans="1:12" ht="18.2" customHeight="1" x14ac:dyDescent="0.25">
      <c r="A881" s="20"/>
      <c r="B881" s="20"/>
      <c r="C881" s="20"/>
      <c r="D881" s="20"/>
      <c r="E881" s="20"/>
      <c r="F881" s="6" t="s">
        <v>19</v>
      </c>
      <c r="G881" s="10">
        <f>SUM(H881:J881)</f>
        <v>0</v>
      </c>
      <c r="H881" s="10">
        <f t="shared" ref="H881:J882" si="26">SUM(H886,H891,H896,H901,H906)</f>
        <v>0</v>
      </c>
      <c r="I881" s="10">
        <f t="shared" si="26"/>
        <v>0</v>
      </c>
      <c r="J881" s="10">
        <f t="shared" si="26"/>
        <v>0</v>
      </c>
      <c r="K881" s="15"/>
      <c r="L881" s="16"/>
    </row>
    <row r="882" spans="1:12" ht="18.2" customHeight="1" x14ac:dyDescent="0.25">
      <c r="A882" s="20"/>
      <c r="B882" s="20"/>
      <c r="C882" s="20"/>
      <c r="D882" s="20"/>
      <c r="E882" s="20"/>
      <c r="F882" s="6" t="s">
        <v>20</v>
      </c>
      <c r="G882" s="10">
        <f>SUM(H882:J882)</f>
        <v>14403.083490000001</v>
      </c>
      <c r="H882" s="10">
        <f t="shared" si="26"/>
        <v>13917.42</v>
      </c>
      <c r="I882" s="10">
        <f t="shared" si="26"/>
        <v>282.58</v>
      </c>
      <c r="J882" s="10">
        <f t="shared" si="26"/>
        <v>203.08349000000001</v>
      </c>
      <c r="K882" s="15"/>
      <c r="L882" s="16"/>
    </row>
    <row r="883" spans="1:12" ht="18.2" customHeight="1" x14ac:dyDescent="0.25">
      <c r="A883" s="18">
        <v>1</v>
      </c>
      <c r="B883" s="19" t="s">
        <v>210</v>
      </c>
      <c r="C883" s="19" t="s">
        <v>211</v>
      </c>
      <c r="D883" s="19" t="s">
        <v>24</v>
      </c>
      <c r="E883" s="19" t="s">
        <v>26</v>
      </c>
      <c r="F883" s="16" t="s">
        <v>18</v>
      </c>
      <c r="G883" s="17">
        <f>SUM(G886:G887)</f>
        <v>5882.9495900000002</v>
      </c>
      <c r="H883" s="17">
        <f>SUM(H886:H887)</f>
        <v>5684.58</v>
      </c>
      <c r="I883" s="17">
        <f>SUM(I886:I887)</f>
        <v>115.42</v>
      </c>
      <c r="J883" s="17">
        <f>SUM(J886:J887)</f>
        <v>82.949590000000001</v>
      </c>
      <c r="K883" s="15">
        <v>51678</v>
      </c>
      <c r="L883" s="16">
        <v>22</v>
      </c>
    </row>
    <row r="884" spans="1:12" ht="18.2" customHeight="1" x14ac:dyDescent="0.25">
      <c r="A884" s="18"/>
      <c r="B884" s="19"/>
      <c r="C884" s="19"/>
      <c r="D884" s="19"/>
      <c r="E884" s="19"/>
      <c r="F884" s="16"/>
      <c r="G884" s="17"/>
      <c r="H884" s="17"/>
      <c r="I884" s="17"/>
      <c r="J884" s="17"/>
      <c r="K884" s="15"/>
      <c r="L884" s="16"/>
    </row>
    <row r="885" spans="1:12" ht="18.2" customHeight="1" x14ac:dyDescent="0.25">
      <c r="A885" s="18"/>
      <c r="B885" s="19"/>
      <c r="C885" s="19"/>
      <c r="D885" s="19"/>
      <c r="E885" s="19"/>
      <c r="F885" s="16"/>
      <c r="G885" s="17"/>
      <c r="H885" s="17"/>
      <c r="I885" s="17"/>
      <c r="J885" s="17"/>
      <c r="K885" s="15"/>
      <c r="L885" s="16"/>
    </row>
    <row r="886" spans="1:12" ht="18.2" customHeight="1" x14ac:dyDescent="0.25">
      <c r="A886" s="18"/>
      <c r="B886" s="19"/>
      <c r="C886" s="19"/>
      <c r="D886" s="19"/>
      <c r="E886" s="19"/>
      <c r="F886" s="6" t="s">
        <v>19</v>
      </c>
      <c r="G886" s="10">
        <f>SUM(H886:J886)</f>
        <v>0</v>
      </c>
      <c r="H886" s="10">
        <v>0</v>
      </c>
      <c r="I886" s="10">
        <v>0</v>
      </c>
      <c r="J886" s="10">
        <v>0</v>
      </c>
      <c r="K886" s="15"/>
      <c r="L886" s="16"/>
    </row>
    <row r="887" spans="1:12" ht="18.2" customHeight="1" x14ac:dyDescent="0.25">
      <c r="A887" s="18"/>
      <c r="B887" s="19"/>
      <c r="C887" s="19"/>
      <c r="D887" s="19"/>
      <c r="E887" s="19"/>
      <c r="F887" s="6" t="s">
        <v>20</v>
      </c>
      <c r="G887" s="10">
        <f>SUM(H887:J887)</f>
        <v>5882.9495900000002</v>
      </c>
      <c r="H887" s="10">
        <v>5684.58</v>
      </c>
      <c r="I887" s="10">
        <v>115.42</v>
      </c>
      <c r="J887" s="10">
        <v>82.949590000000001</v>
      </c>
      <c r="K887" s="15"/>
      <c r="L887" s="16"/>
    </row>
    <row r="888" spans="1:12" ht="18.2" customHeight="1" x14ac:dyDescent="0.25">
      <c r="A888" s="18">
        <v>2</v>
      </c>
      <c r="B888" s="19" t="s">
        <v>210</v>
      </c>
      <c r="C888" s="19" t="s">
        <v>212</v>
      </c>
      <c r="D888" s="19" t="s">
        <v>24</v>
      </c>
      <c r="E888" s="19" t="s">
        <v>26</v>
      </c>
      <c r="F888" s="16" t="s">
        <v>18</v>
      </c>
      <c r="G888" s="17">
        <f>SUM(G891:G892)</f>
        <v>1825.74298</v>
      </c>
      <c r="H888" s="17">
        <f>SUM(H891:H892)</f>
        <v>1764.18</v>
      </c>
      <c r="I888" s="17">
        <f>SUM(I891:I892)</f>
        <v>35.82</v>
      </c>
      <c r="J888" s="17">
        <f>SUM(J891:J892)</f>
        <v>25.742979999999999</v>
      </c>
      <c r="K888" s="15">
        <v>46425.79</v>
      </c>
      <c r="L888" s="16">
        <v>17</v>
      </c>
    </row>
    <row r="889" spans="1:12" ht="18.2" customHeight="1" x14ac:dyDescent="0.25">
      <c r="A889" s="18"/>
      <c r="B889" s="19"/>
      <c r="C889" s="19"/>
      <c r="D889" s="19"/>
      <c r="E889" s="19"/>
      <c r="F889" s="16"/>
      <c r="G889" s="17"/>
      <c r="H889" s="17"/>
      <c r="I889" s="17"/>
      <c r="J889" s="17"/>
      <c r="K889" s="15"/>
      <c r="L889" s="16"/>
    </row>
    <row r="890" spans="1:12" ht="18.2" customHeight="1" x14ac:dyDescent="0.25">
      <c r="A890" s="18"/>
      <c r="B890" s="19"/>
      <c r="C890" s="19"/>
      <c r="D890" s="19"/>
      <c r="E890" s="19"/>
      <c r="F890" s="16"/>
      <c r="G890" s="17"/>
      <c r="H890" s="17"/>
      <c r="I890" s="17"/>
      <c r="J890" s="17"/>
      <c r="K890" s="15"/>
      <c r="L890" s="16"/>
    </row>
    <row r="891" spans="1:12" ht="18.2" customHeight="1" x14ac:dyDescent="0.25">
      <c r="A891" s="18"/>
      <c r="B891" s="19"/>
      <c r="C891" s="19"/>
      <c r="D891" s="19"/>
      <c r="E891" s="19"/>
      <c r="F891" s="6" t="s">
        <v>19</v>
      </c>
      <c r="G891" s="10">
        <f>SUM(H891:J891)</f>
        <v>0</v>
      </c>
      <c r="H891" s="10">
        <v>0</v>
      </c>
      <c r="I891" s="10">
        <v>0</v>
      </c>
      <c r="J891" s="10">
        <v>0</v>
      </c>
      <c r="K891" s="15"/>
      <c r="L891" s="16"/>
    </row>
    <row r="892" spans="1:12" ht="18.2" customHeight="1" x14ac:dyDescent="0.25">
      <c r="A892" s="18"/>
      <c r="B892" s="19"/>
      <c r="C892" s="19"/>
      <c r="D892" s="19"/>
      <c r="E892" s="19"/>
      <c r="F892" s="6" t="s">
        <v>20</v>
      </c>
      <c r="G892" s="10">
        <f>SUM(H892:J892)</f>
        <v>1825.74298</v>
      </c>
      <c r="H892" s="10">
        <v>1764.18</v>
      </c>
      <c r="I892" s="10">
        <v>35.82</v>
      </c>
      <c r="J892" s="10">
        <v>25.742979999999999</v>
      </c>
      <c r="K892" s="15"/>
      <c r="L892" s="16"/>
    </row>
    <row r="893" spans="1:12" ht="18.2" customHeight="1" x14ac:dyDescent="0.25">
      <c r="A893" s="18">
        <v>3</v>
      </c>
      <c r="B893" s="19" t="s">
        <v>210</v>
      </c>
      <c r="C893" s="19" t="s">
        <v>213</v>
      </c>
      <c r="D893" s="19" t="s">
        <v>24</v>
      </c>
      <c r="E893" s="19" t="s">
        <v>26</v>
      </c>
      <c r="F893" s="16" t="s">
        <v>18</v>
      </c>
      <c r="G893" s="17">
        <f>SUM(G896:G897)</f>
        <v>1825.74298</v>
      </c>
      <c r="H893" s="17">
        <f>SUM(H896:H897)</f>
        <v>1764.18</v>
      </c>
      <c r="I893" s="17">
        <f>SUM(I896:I897)</f>
        <v>35.82</v>
      </c>
      <c r="J893" s="17">
        <f>SUM(J896:J897)</f>
        <v>25.742979999999999</v>
      </c>
      <c r="K893" s="15">
        <v>88209</v>
      </c>
      <c r="L893" s="16">
        <v>46</v>
      </c>
    </row>
    <row r="894" spans="1:12" ht="18.2" customHeight="1" x14ac:dyDescent="0.25">
      <c r="A894" s="18"/>
      <c r="B894" s="19"/>
      <c r="C894" s="19"/>
      <c r="D894" s="19"/>
      <c r="E894" s="19"/>
      <c r="F894" s="16"/>
      <c r="G894" s="17"/>
      <c r="H894" s="17"/>
      <c r="I894" s="17"/>
      <c r="J894" s="17"/>
      <c r="K894" s="15"/>
      <c r="L894" s="16"/>
    </row>
    <row r="895" spans="1:12" ht="18.2" customHeight="1" x14ac:dyDescent="0.25">
      <c r="A895" s="18"/>
      <c r="B895" s="19"/>
      <c r="C895" s="19"/>
      <c r="D895" s="19"/>
      <c r="E895" s="19"/>
      <c r="F895" s="16"/>
      <c r="G895" s="17"/>
      <c r="H895" s="17"/>
      <c r="I895" s="17"/>
      <c r="J895" s="17"/>
      <c r="K895" s="15"/>
      <c r="L895" s="16"/>
    </row>
    <row r="896" spans="1:12" ht="18.2" customHeight="1" x14ac:dyDescent="0.25">
      <c r="A896" s="18"/>
      <c r="B896" s="19"/>
      <c r="C896" s="19"/>
      <c r="D896" s="19"/>
      <c r="E896" s="19"/>
      <c r="F896" s="6" t="s">
        <v>19</v>
      </c>
      <c r="G896" s="10">
        <f>SUM(H896:J896)</f>
        <v>0</v>
      </c>
      <c r="H896" s="10">
        <v>0</v>
      </c>
      <c r="I896" s="10">
        <v>0</v>
      </c>
      <c r="J896" s="10">
        <v>0</v>
      </c>
      <c r="K896" s="15"/>
      <c r="L896" s="16"/>
    </row>
    <row r="897" spans="1:12" ht="18.2" customHeight="1" x14ac:dyDescent="0.25">
      <c r="A897" s="18"/>
      <c r="B897" s="19"/>
      <c r="C897" s="19"/>
      <c r="D897" s="19"/>
      <c r="E897" s="19"/>
      <c r="F897" s="6" t="s">
        <v>20</v>
      </c>
      <c r="G897" s="10">
        <f>SUM(H897:J897)</f>
        <v>1825.74298</v>
      </c>
      <c r="H897" s="10">
        <v>1764.18</v>
      </c>
      <c r="I897" s="10">
        <v>35.82</v>
      </c>
      <c r="J897" s="10">
        <v>25.742979999999999</v>
      </c>
      <c r="K897" s="15"/>
      <c r="L897" s="16"/>
    </row>
    <row r="898" spans="1:12" ht="18.2" customHeight="1" x14ac:dyDescent="0.25">
      <c r="A898" s="18">
        <v>4</v>
      </c>
      <c r="B898" s="19" t="s">
        <v>210</v>
      </c>
      <c r="C898" s="19" t="s">
        <v>214</v>
      </c>
      <c r="D898" s="19" t="s">
        <v>24</v>
      </c>
      <c r="E898" s="19" t="s">
        <v>26</v>
      </c>
      <c r="F898" s="16" t="s">
        <v>18</v>
      </c>
      <c r="G898" s="17">
        <f>SUM(G901:G902)</f>
        <v>2434.3239699999999</v>
      </c>
      <c r="H898" s="17">
        <f>SUM(H901:H902)</f>
        <v>2352.2399999999998</v>
      </c>
      <c r="I898" s="17">
        <f>SUM(I901:I902)</f>
        <v>47.76</v>
      </c>
      <c r="J898" s="17">
        <f>SUM(J901:J902)</f>
        <v>34.323970000000003</v>
      </c>
      <c r="K898" s="15">
        <v>147015</v>
      </c>
      <c r="L898" s="16">
        <v>75</v>
      </c>
    </row>
    <row r="899" spans="1:12" ht="18.2" customHeight="1" x14ac:dyDescent="0.25">
      <c r="A899" s="18"/>
      <c r="B899" s="19"/>
      <c r="C899" s="19"/>
      <c r="D899" s="19"/>
      <c r="E899" s="19"/>
      <c r="F899" s="16"/>
      <c r="G899" s="17"/>
      <c r="H899" s="17"/>
      <c r="I899" s="17"/>
      <c r="J899" s="17"/>
      <c r="K899" s="15"/>
      <c r="L899" s="16"/>
    </row>
    <row r="900" spans="1:12" ht="18.2" customHeight="1" x14ac:dyDescent="0.25">
      <c r="A900" s="18"/>
      <c r="B900" s="19"/>
      <c r="C900" s="19"/>
      <c r="D900" s="19"/>
      <c r="E900" s="19"/>
      <c r="F900" s="16"/>
      <c r="G900" s="17"/>
      <c r="H900" s="17"/>
      <c r="I900" s="17"/>
      <c r="J900" s="17"/>
      <c r="K900" s="15"/>
      <c r="L900" s="16"/>
    </row>
    <row r="901" spans="1:12" ht="18.2" customHeight="1" x14ac:dyDescent="0.25">
      <c r="A901" s="18"/>
      <c r="B901" s="19"/>
      <c r="C901" s="19"/>
      <c r="D901" s="19"/>
      <c r="E901" s="19"/>
      <c r="F901" s="6" t="s">
        <v>19</v>
      </c>
      <c r="G901" s="10">
        <f>SUM(H901:J901)</f>
        <v>0</v>
      </c>
      <c r="H901" s="10">
        <v>0</v>
      </c>
      <c r="I901" s="10">
        <v>0</v>
      </c>
      <c r="J901" s="10">
        <v>0</v>
      </c>
      <c r="K901" s="15"/>
      <c r="L901" s="16"/>
    </row>
    <row r="902" spans="1:12" ht="18.2" customHeight="1" x14ac:dyDescent="0.25">
      <c r="A902" s="18"/>
      <c r="B902" s="19"/>
      <c r="C902" s="19"/>
      <c r="D902" s="19"/>
      <c r="E902" s="19"/>
      <c r="F902" s="6" t="s">
        <v>20</v>
      </c>
      <c r="G902" s="10">
        <f>SUM(H902:J902)</f>
        <v>2434.3239699999999</v>
      </c>
      <c r="H902" s="10">
        <v>2352.2399999999998</v>
      </c>
      <c r="I902" s="10">
        <v>47.76</v>
      </c>
      <c r="J902" s="10">
        <v>34.323970000000003</v>
      </c>
      <c r="K902" s="15"/>
      <c r="L902" s="16"/>
    </row>
    <row r="903" spans="1:12" ht="18.2" customHeight="1" x14ac:dyDescent="0.25">
      <c r="A903" s="18">
        <v>5</v>
      </c>
      <c r="B903" s="19" t="s">
        <v>210</v>
      </c>
      <c r="C903" s="19" t="s">
        <v>215</v>
      </c>
      <c r="D903" s="19" t="s">
        <v>24</v>
      </c>
      <c r="E903" s="19" t="s">
        <v>26</v>
      </c>
      <c r="F903" s="16" t="s">
        <v>18</v>
      </c>
      <c r="G903" s="17">
        <f>SUM(G906:G907)</f>
        <v>2434.3239699999999</v>
      </c>
      <c r="H903" s="17">
        <f>SUM(H906:H907)</f>
        <v>2352.2399999999998</v>
      </c>
      <c r="I903" s="17">
        <f>SUM(I906:I907)</f>
        <v>47.76</v>
      </c>
      <c r="J903" s="17">
        <f>SUM(J906:J907)</f>
        <v>34.323970000000003</v>
      </c>
      <c r="K903" s="15">
        <v>84008.57</v>
      </c>
      <c r="L903" s="16">
        <v>41</v>
      </c>
    </row>
    <row r="904" spans="1:12" ht="18.2" customHeight="1" x14ac:dyDescent="0.25">
      <c r="A904" s="18"/>
      <c r="B904" s="19"/>
      <c r="C904" s="19"/>
      <c r="D904" s="19"/>
      <c r="E904" s="19"/>
      <c r="F904" s="16"/>
      <c r="G904" s="17"/>
      <c r="H904" s="17"/>
      <c r="I904" s="17"/>
      <c r="J904" s="17"/>
      <c r="K904" s="15"/>
      <c r="L904" s="16"/>
    </row>
    <row r="905" spans="1:12" ht="18.2" customHeight="1" x14ac:dyDescent="0.25">
      <c r="A905" s="18"/>
      <c r="B905" s="19"/>
      <c r="C905" s="19"/>
      <c r="D905" s="19"/>
      <c r="E905" s="19"/>
      <c r="F905" s="16"/>
      <c r="G905" s="17"/>
      <c r="H905" s="17"/>
      <c r="I905" s="17"/>
      <c r="J905" s="17"/>
      <c r="K905" s="15"/>
      <c r="L905" s="16"/>
    </row>
    <row r="906" spans="1:12" ht="18.2" customHeight="1" x14ac:dyDescent="0.25">
      <c r="A906" s="18"/>
      <c r="B906" s="19"/>
      <c r="C906" s="19"/>
      <c r="D906" s="19"/>
      <c r="E906" s="19"/>
      <c r="F906" s="6" t="s">
        <v>19</v>
      </c>
      <c r="G906" s="10">
        <f>SUM(H906:J906)</f>
        <v>0</v>
      </c>
      <c r="H906" s="10">
        <v>0</v>
      </c>
      <c r="I906" s="10">
        <v>0</v>
      </c>
      <c r="J906" s="10">
        <v>0</v>
      </c>
      <c r="K906" s="15"/>
      <c r="L906" s="16"/>
    </row>
    <row r="907" spans="1:12" ht="18.2" customHeight="1" x14ac:dyDescent="0.25">
      <c r="A907" s="18"/>
      <c r="B907" s="19"/>
      <c r="C907" s="19"/>
      <c r="D907" s="19"/>
      <c r="E907" s="19"/>
      <c r="F907" s="6" t="s">
        <v>20</v>
      </c>
      <c r="G907" s="10">
        <f>SUM(H907:J907)</f>
        <v>2434.3239699999999</v>
      </c>
      <c r="H907" s="10">
        <v>2352.2399999999998</v>
      </c>
      <c r="I907" s="10">
        <v>47.76</v>
      </c>
      <c r="J907" s="10">
        <v>34.323970000000003</v>
      </c>
      <c r="K907" s="15"/>
      <c r="L907" s="16"/>
    </row>
    <row r="908" spans="1:12" ht="18.2" customHeight="1" x14ac:dyDescent="0.25">
      <c r="A908" s="20" t="s">
        <v>216</v>
      </c>
      <c r="B908" s="20"/>
      <c r="C908" s="20"/>
      <c r="D908" s="20"/>
      <c r="E908" s="20"/>
      <c r="F908" s="16" t="s">
        <v>18</v>
      </c>
      <c r="G908" s="17">
        <f>SUM(G911:G912)</f>
        <v>16934.091329999999</v>
      </c>
      <c r="H908" s="17">
        <f>SUM(H913,H918,H923,H928,H933,H938)</f>
        <v>16416.28037</v>
      </c>
      <c r="I908" s="17">
        <f>SUM(I913,I918,I923,I928,I933,I938)</f>
        <v>333.31962999999996</v>
      </c>
      <c r="J908" s="17">
        <f>SUM(J913,J918,J923,J928,J933,J938)</f>
        <v>184.49133</v>
      </c>
      <c r="K908" s="15" t="str">
        <f>IF(H912=0,"-","")</f>
        <v/>
      </c>
      <c r="L908" s="16" t="str">
        <f>IF(H912=0,"-","")</f>
        <v/>
      </c>
    </row>
    <row r="909" spans="1:12" ht="18.2" customHeight="1" x14ac:dyDescent="0.25">
      <c r="A909" s="20"/>
      <c r="B909" s="20"/>
      <c r="C909" s="20"/>
      <c r="D909" s="20"/>
      <c r="E909" s="20"/>
      <c r="F909" s="16"/>
      <c r="G909" s="17"/>
      <c r="H909" s="17"/>
      <c r="I909" s="17"/>
      <c r="J909" s="17"/>
      <c r="K909" s="15"/>
      <c r="L909" s="16"/>
    </row>
    <row r="910" spans="1:12" ht="18.2" customHeight="1" x14ac:dyDescent="0.25">
      <c r="A910" s="20"/>
      <c r="B910" s="20"/>
      <c r="C910" s="20"/>
      <c r="D910" s="20"/>
      <c r="E910" s="20"/>
      <c r="F910" s="16"/>
      <c r="G910" s="17"/>
      <c r="H910" s="17"/>
      <c r="I910" s="17"/>
      <c r="J910" s="17"/>
      <c r="K910" s="15"/>
      <c r="L910" s="16"/>
    </row>
    <row r="911" spans="1:12" ht="18.2" customHeight="1" x14ac:dyDescent="0.25">
      <c r="A911" s="20"/>
      <c r="B911" s="20"/>
      <c r="C911" s="20"/>
      <c r="D911" s="20"/>
      <c r="E911" s="20"/>
      <c r="F911" s="6" t="s">
        <v>19</v>
      </c>
      <c r="G911" s="10">
        <f>SUM(H911:J911)</f>
        <v>0</v>
      </c>
      <c r="H911" s="10">
        <f t="shared" ref="H911:J912" si="27">SUM(H916,H921,H926,H931,H936,H941)</f>
        <v>0</v>
      </c>
      <c r="I911" s="10">
        <f t="shared" si="27"/>
        <v>0</v>
      </c>
      <c r="J911" s="10">
        <f t="shared" si="27"/>
        <v>0</v>
      </c>
      <c r="K911" s="15"/>
      <c r="L911" s="16"/>
    </row>
    <row r="912" spans="1:12" ht="18.2" customHeight="1" x14ac:dyDescent="0.25">
      <c r="A912" s="20"/>
      <c r="B912" s="20"/>
      <c r="C912" s="20"/>
      <c r="D912" s="20"/>
      <c r="E912" s="20"/>
      <c r="F912" s="6" t="s">
        <v>20</v>
      </c>
      <c r="G912" s="10">
        <f>SUM(H912:J912)</f>
        <v>16934.091329999999</v>
      </c>
      <c r="H912" s="10">
        <f t="shared" si="27"/>
        <v>16416.28037</v>
      </c>
      <c r="I912" s="10">
        <f t="shared" si="27"/>
        <v>333.31962999999996</v>
      </c>
      <c r="J912" s="10">
        <f t="shared" si="27"/>
        <v>184.49133</v>
      </c>
      <c r="K912" s="15"/>
      <c r="L912" s="16"/>
    </row>
    <row r="913" spans="1:12" ht="18.2" customHeight="1" x14ac:dyDescent="0.25">
      <c r="A913" s="18">
        <v>1</v>
      </c>
      <c r="B913" s="19" t="s">
        <v>217</v>
      </c>
      <c r="C913" s="19" t="s">
        <v>218</v>
      </c>
      <c r="D913" s="19" t="s">
        <v>24</v>
      </c>
      <c r="E913" s="19" t="s">
        <v>26</v>
      </c>
      <c r="F913" s="16" t="s">
        <v>18</v>
      </c>
      <c r="G913" s="17">
        <f>SUM(G916:G917)</f>
        <v>3752.9161199999999</v>
      </c>
      <c r="H913" s="17">
        <f>SUM(H916:H917)</f>
        <v>3626.37</v>
      </c>
      <c r="I913" s="17">
        <f>SUM(I916:I917)</f>
        <v>73.63</v>
      </c>
      <c r="J913" s="17">
        <f>SUM(J916:J917)</f>
        <v>52.916119999999999</v>
      </c>
      <c r="K913" s="15">
        <v>402930</v>
      </c>
      <c r="L913" s="16">
        <v>138</v>
      </c>
    </row>
    <row r="914" spans="1:12" ht="18.2" customHeight="1" x14ac:dyDescent="0.25">
      <c r="A914" s="18"/>
      <c r="B914" s="19"/>
      <c r="C914" s="19"/>
      <c r="D914" s="19"/>
      <c r="E914" s="19"/>
      <c r="F914" s="16"/>
      <c r="G914" s="17"/>
      <c r="H914" s="17"/>
      <c r="I914" s="17"/>
      <c r="J914" s="17"/>
      <c r="K914" s="15"/>
      <c r="L914" s="16"/>
    </row>
    <row r="915" spans="1:12" ht="18.2" customHeight="1" x14ac:dyDescent="0.25">
      <c r="A915" s="18"/>
      <c r="B915" s="19"/>
      <c r="C915" s="19"/>
      <c r="D915" s="19"/>
      <c r="E915" s="19"/>
      <c r="F915" s="16"/>
      <c r="G915" s="17"/>
      <c r="H915" s="17"/>
      <c r="I915" s="17"/>
      <c r="J915" s="17"/>
      <c r="K915" s="15"/>
      <c r="L915" s="16"/>
    </row>
    <row r="916" spans="1:12" ht="18.2" customHeight="1" x14ac:dyDescent="0.25">
      <c r="A916" s="18"/>
      <c r="B916" s="19"/>
      <c r="C916" s="19"/>
      <c r="D916" s="19"/>
      <c r="E916" s="19"/>
      <c r="F916" s="6" t="s">
        <v>19</v>
      </c>
      <c r="G916" s="10">
        <f>SUM(H916:J916)</f>
        <v>0</v>
      </c>
      <c r="H916" s="10">
        <v>0</v>
      </c>
      <c r="I916" s="10">
        <v>0</v>
      </c>
      <c r="J916" s="10">
        <v>0</v>
      </c>
      <c r="K916" s="15"/>
      <c r="L916" s="16"/>
    </row>
    <row r="917" spans="1:12" ht="18.2" customHeight="1" x14ac:dyDescent="0.25">
      <c r="A917" s="18"/>
      <c r="B917" s="19"/>
      <c r="C917" s="19"/>
      <c r="D917" s="19"/>
      <c r="E917" s="19"/>
      <c r="F917" s="6" t="s">
        <v>20</v>
      </c>
      <c r="G917" s="10">
        <f>SUM(H917:J917)</f>
        <v>3752.9161199999999</v>
      </c>
      <c r="H917" s="10">
        <v>3626.37</v>
      </c>
      <c r="I917" s="10">
        <v>73.63</v>
      </c>
      <c r="J917" s="10">
        <v>52.916119999999999</v>
      </c>
      <c r="K917" s="15"/>
      <c r="L917" s="16"/>
    </row>
    <row r="918" spans="1:12" ht="18.2" customHeight="1" x14ac:dyDescent="0.25">
      <c r="A918" s="18">
        <v>2</v>
      </c>
      <c r="B918" s="19" t="s">
        <v>217</v>
      </c>
      <c r="C918" s="19" t="s">
        <v>219</v>
      </c>
      <c r="D918" s="19" t="s">
        <v>24</v>
      </c>
      <c r="E918" s="19" t="s">
        <v>26</v>
      </c>
      <c r="F918" s="16" t="s">
        <v>18</v>
      </c>
      <c r="G918" s="17">
        <f>SUM(G921:G922)</f>
        <v>3849.6</v>
      </c>
      <c r="H918" s="17">
        <f>SUM(H921:H922)</f>
        <v>3772.99037</v>
      </c>
      <c r="I918" s="17">
        <f>SUM(I921:I922)</f>
        <v>76.609629999999996</v>
      </c>
      <c r="J918" s="17">
        <f>SUM(J921:J922)</f>
        <v>0</v>
      </c>
      <c r="K918" s="15">
        <v>171499.56</v>
      </c>
      <c r="L918" s="16">
        <v>86</v>
      </c>
    </row>
    <row r="919" spans="1:12" ht="18.2" customHeight="1" x14ac:dyDescent="0.25">
      <c r="A919" s="18"/>
      <c r="B919" s="19"/>
      <c r="C919" s="19"/>
      <c r="D919" s="19"/>
      <c r="E919" s="19"/>
      <c r="F919" s="16"/>
      <c r="G919" s="17"/>
      <c r="H919" s="17"/>
      <c r="I919" s="17"/>
      <c r="J919" s="17"/>
      <c r="K919" s="15"/>
      <c r="L919" s="16"/>
    </row>
    <row r="920" spans="1:12" ht="18.2" customHeight="1" x14ac:dyDescent="0.25">
      <c r="A920" s="18"/>
      <c r="B920" s="19"/>
      <c r="C920" s="19"/>
      <c r="D920" s="19"/>
      <c r="E920" s="19"/>
      <c r="F920" s="16"/>
      <c r="G920" s="17"/>
      <c r="H920" s="17"/>
      <c r="I920" s="17"/>
      <c r="J920" s="17"/>
      <c r="K920" s="15"/>
      <c r="L920" s="16"/>
    </row>
    <row r="921" spans="1:12" ht="18.2" customHeight="1" x14ac:dyDescent="0.25">
      <c r="A921" s="18"/>
      <c r="B921" s="19"/>
      <c r="C921" s="19"/>
      <c r="D921" s="19"/>
      <c r="E921" s="19"/>
      <c r="F921" s="6" t="s">
        <v>19</v>
      </c>
      <c r="G921" s="10">
        <f>SUM(H921:J921)</f>
        <v>0</v>
      </c>
      <c r="H921" s="10">
        <v>0</v>
      </c>
      <c r="I921" s="10">
        <v>0</v>
      </c>
      <c r="J921" s="10">
        <v>0</v>
      </c>
      <c r="K921" s="15"/>
      <c r="L921" s="16"/>
    </row>
    <row r="922" spans="1:12" ht="18.2" customHeight="1" x14ac:dyDescent="0.25">
      <c r="A922" s="18"/>
      <c r="B922" s="19"/>
      <c r="C922" s="19"/>
      <c r="D922" s="19"/>
      <c r="E922" s="19"/>
      <c r="F922" s="6" t="s">
        <v>20</v>
      </c>
      <c r="G922" s="10">
        <f>SUM(H922:J922)</f>
        <v>3849.6</v>
      </c>
      <c r="H922" s="10">
        <v>3772.99037</v>
      </c>
      <c r="I922" s="10">
        <v>76.609629999999996</v>
      </c>
      <c r="J922" s="10">
        <v>0</v>
      </c>
      <c r="K922" s="15"/>
      <c r="L922" s="16"/>
    </row>
    <row r="923" spans="1:12" ht="18.2" customHeight="1" x14ac:dyDescent="0.25">
      <c r="A923" s="18">
        <v>3</v>
      </c>
      <c r="B923" s="19" t="s">
        <v>217</v>
      </c>
      <c r="C923" s="19" t="s">
        <v>220</v>
      </c>
      <c r="D923" s="19" t="s">
        <v>24</v>
      </c>
      <c r="E923" s="19" t="s">
        <v>25</v>
      </c>
      <c r="F923" s="16" t="s">
        <v>18</v>
      </c>
      <c r="G923" s="17">
        <f>SUM(G926:G927)</f>
        <v>1825.74298</v>
      </c>
      <c r="H923" s="17">
        <f>SUM(H926:H927)</f>
        <v>1764.18</v>
      </c>
      <c r="I923" s="17">
        <f>SUM(I926:I927)</f>
        <v>35.82</v>
      </c>
      <c r="J923" s="17">
        <f>SUM(J926:J927)</f>
        <v>25.742979999999999</v>
      </c>
      <c r="K923" s="15">
        <v>51887.65</v>
      </c>
      <c r="L923" s="16">
        <v>23</v>
      </c>
    </row>
    <row r="924" spans="1:12" ht="18.2" customHeight="1" x14ac:dyDescent="0.25">
      <c r="A924" s="18"/>
      <c r="B924" s="19"/>
      <c r="C924" s="19"/>
      <c r="D924" s="19"/>
      <c r="E924" s="19"/>
      <c r="F924" s="16"/>
      <c r="G924" s="17"/>
      <c r="H924" s="17"/>
      <c r="I924" s="17"/>
      <c r="J924" s="17"/>
      <c r="K924" s="15"/>
      <c r="L924" s="16"/>
    </row>
    <row r="925" spans="1:12" ht="18.2" customHeight="1" x14ac:dyDescent="0.25">
      <c r="A925" s="18"/>
      <c r="B925" s="19"/>
      <c r="C925" s="19"/>
      <c r="D925" s="19"/>
      <c r="E925" s="19"/>
      <c r="F925" s="16"/>
      <c r="G925" s="17"/>
      <c r="H925" s="17"/>
      <c r="I925" s="17"/>
      <c r="J925" s="17"/>
      <c r="K925" s="15"/>
      <c r="L925" s="16"/>
    </row>
    <row r="926" spans="1:12" ht="18.2" customHeight="1" x14ac:dyDescent="0.25">
      <c r="A926" s="18"/>
      <c r="B926" s="19"/>
      <c r="C926" s="19"/>
      <c r="D926" s="19"/>
      <c r="E926" s="19"/>
      <c r="F926" s="6" t="s">
        <v>19</v>
      </c>
      <c r="G926" s="10">
        <f>SUM(H926:J926)</f>
        <v>0</v>
      </c>
      <c r="H926" s="10">
        <v>0</v>
      </c>
      <c r="I926" s="10">
        <v>0</v>
      </c>
      <c r="J926" s="10">
        <v>0</v>
      </c>
      <c r="K926" s="15"/>
      <c r="L926" s="16"/>
    </row>
    <row r="927" spans="1:12" ht="18.2" customHeight="1" x14ac:dyDescent="0.25">
      <c r="A927" s="18"/>
      <c r="B927" s="19"/>
      <c r="C927" s="19"/>
      <c r="D927" s="19"/>
      <c r="E927" s="19"/>
      <c r="F927" s="6" t="s">
        <v>20</v>
      </c>
      <c r="G927" s="10">
        <f>SUM(H927:J927)</f>
        <v>1825.74298</v>
      </c>
      <c r="H927" s="10">
        <v>1764.18</v>
      </c>
      <c r="I927" s="10">
        <v>35.82</v>
      </c>
      <c r="J927" s="10">
        <v>25.742979999999999</v>
      </c>
      <c r="K927" s="15"/>
      <c r="L927" s="16"/>
    </row>
    <row r="928" spans="1:12" ht="18.2" customHeight="1" x14ac:dyDescent="0.25">
      <c r="A928" s="18">
        <v>4</v>
      </c>
      <c r="B928" s="19" t="s">
        <v>217</v>
      </c>
      <c r="C928" s="19" t="s">
        <v>221</v>
      </c>
      <c r="D928" s="19" t="s">
        <v>24</v>
      </c>
      <c r="E928" s="19" t="s">
        <v>25</v>
      </c>
      <c r="F928" s="16" t="s">
        <v>18</v>
      </c>
      <c r="G928" s="17">
        <f>SUM(G931:G932)</f>
        <v>2535.7541299999998</v>
      </c>
      <c r="H928" s="17">
        <f>SUM(H931:H932)</f>
        <v>2450.25</v>
      </c>
      <c r="I928" s="17">
        <f>SUM(I931:I932)</f>
        <v>49.75</v>
      </c>
      <c r="J928" s="17">
        <f>SUM(J931:J932)</f>
        <v>35.754130000000004</v>
      </c>
      <c r="K928" s="15">
        <v>122512.5</v>
      </c>
      <c r="L928" s="16">
        <v>64</v>
      </c>
    </row>
    <row r="929" spans="1:12" ht="18.2" customHeight="1" x14ac:dyDescent="0.25">
      <c r="A929" s="18"/>
      <c r="B929" s="19"/>
      <c r="C929" s="19"/>
      <c r="D929" s="19"/>
      <c r="E929" s="19"/>
      <c r="F929" s="16"/>
      <c r="G929" s="17"/>
      <c r="H929" s="17"/>
      <c r="I929" s="17"/>
      <c r="J929" s="17"/>
      <c r="K929" s="15"/>
      <c r="L929" s="16"/>
    </row>
    <row r="930" spans="1:12" ht="18.2" customHeight="1" x14ac:dyDescent="0.25">
      <c r="A930" s="18"/>
      <c r="B930" s="19"/>
      <c r="C930" s="19"/>
      <c r="D930" s="19"/>
      <c r="E930" s="19"/>
      <c r="F930" s="16"/>
      <c r="G930" s="17"/>
      <c r="H930" s="17"/>
      <c r="I930" s="17"/>
      <c r="J930" s="17"/>
      <c r="K930" s="15"/>
      <c r="L930" s="16"/>
    </row>
    <row r="931" spans="1:12" ht="18.2" customHeight="1" x14ac:dyDescent="0.25">
      <c r="A931" s="18"/>
      <c r="B931" s="19"/>
      <c r="C931" s="19"/>
      <c r="D931" s="19"/>
      <c r="E931" s="19"/>
      <c r="F931" s="6" t="s">
        <v>19</v>
      </c>
      <c r="G931" s="10">
        <f>SUM(H931:J931)</f>
        <v>0</v>
      </c>
      <c r="H931" s="10">
        <v>0</v>
      </c>
      <c r="I931" s="10">
        <v>0</v>
      </c>
      <c r="J931" s="10">
        <v>0</v>
      </c>
      <c r="K931" s="15"/>
      <c r="L931" s="16"/>
    </row>
    <row r="932" spans="1:12" ht="18.2" customHeight="1" x14ac:dyDescent="0.25">
      <c r="A932" s="18"/>
      <c r="B932" s="19"/>
      <c r="C932" s="19"/>
      <c r="D932" s="19"/>
      <c r="E932" s="19"/>
      <c r="F932" s="6" t="s">
        <v>20</v>
      </c>
      <c r="G932" s="10">
        <f>SUM(H932:J932)</f>
        <v>2535.7541299999998</v>
      </c>
      <c r="H932" s="10">
        <v>2450.25</v>
      </c>
      <c r="I932" s="10">
        <v>49.75</v>
      </c>
      <c r="J932" s="10">
        <v>35.754130000000004</v>
      </c>
      <c r="K932" s="15"/>
      <c r="L932" s="16"/>
    </row>
    <row r="933" spans="1:12" ht="18.2" customHeight="1" x14ac:dyDescent="0.25">
      <c r="A933" s="18">
        <v>5</v>
      </c>
      <c r="B933" s="19" t="s">
        <v>217</v>
      </c>
      <c r="C933" s="19" t="s">
        <v>222</v>
      </c>
      <c r="D933" s="19" t="s">
        <v>24</v>
      </c>
      <c r="E933" s="19" t="s">
        <v>25</v>
      </c>
      <c r="F933" s="16" t="s">
        <v>18</v>
      </c>
      <c r="G933" s="17">
        <f>SUM(G936:G937)</f>
        <v>2434.3239699999999</v>
      </c>
      <c r="H933" s="17">
        <f>SUM(H936:H937)</f>
        <v>2352.2399999999998</v>
      </c>
      <c r="I933" s="17">
        <f>SUM(I936:I937)</f>
        <v>47.76</v>
      </c>
      <c r="J933" s="17">
        <f>SUM(J936:J937)</f>
        <v>34.323970000000003</v>
      </c>
      <c r="K933" s="15">
        <v>235224</v>
      </c>
      <c r="L933" s="16">
        <v>100</v>
      </c>
    </row>
    <row r="934" spans="1:12" ht="18.2" customHeight="1" x14ac:dyDescent="0.25">
      <c r="A934" s="18"/>
      <c r="B934" s="19"/>
      <c r="C934" s="19"/>
      <c r="D934" s="19"/>
      <c r="E934" s="19"/>
      <c r="F934" s="16"/>
      <c r="G934" s="17"/>
      <c r="H934" s="17"/>
      <c r="I934" s="17"/>
      <c r="J934" s="17"/>
      <c r="K934" s="15"/>
      <c r="L934" s="16"/>
    </row>
    <row r="935" spans="1:12" ht="18.2" customHeight="1" x14ac:dyDescent="0.25">
      <c r="A935" s="18"/>
      <c r="B935" s="19"/>
      <c r="C935" s="19"/>
      <c r="D935" s="19"/>
      <c r="E935" s="19"/>
      <c r="F935" s="16"/>
      <c r="G935" s="17"/>
      <c r="H935" s="17"/>
      <c r="I935" s="17"/>
      <c r="J935" s="17"/>
      <c r="K935" s="15"/>
      <c r="L935" s="16"/>
    </row>
    <row r="936" spans="1:12" ht="18.2" customHeight="1" x14ac:dyDescent="0.25">
      <c r="A936" s="18"/>
      <c r="B936" s="19"/>
      <c r="C936" s="19"/>
      <c r="D936" s="19"/>
      <c r="E936" s="19"/>
      <c r="F936" s="6" t="s">
        <v>19</v>
      </c>
      <c r="G936" s="10">
        <f>SUM(H936:J936)</f>
        <v>0</v>
      </c>
      <c r="H936" s="10">
        <v>0</v>
      </c>
      <c r="I936" s="10">
        <v>0</v>
      </c>
      <c r="J936" s="10">
        <v>0</v>
      </c>
      <c r="K936" s="15"/>
      <c r="L936" s="16"/>
    </row>
    <row r="937" spans="1:12" ht="18.2" customHeight="1" x14ac:dyDescent="0.25">
      <c r="A937" s="18"/>
      <c r="B937" s="19"/>
      <c r="C937" s="19"/>
      <c r="D937" s="19"/>
      <c r="E937" s="19"/>
      <c r="F937" s="6" t="s">
        <v>20</v>
      </c>
      <c r="G937" s="10">
        <f>SUM(H937:J937)</f>
        <v>2434.3239699999999</v>
      </c>
      <c r="H937" s="10">
        <v>2352.2399999999998</v>
      </c>
      <c r="I937" s="10">
        <v>47.76</v>
      </c>
      <c r="J937" s="10">
        <v>34.323970000000003</v>
      </c>
      <c r="K937" s="15"/>
      <c r="L937" s="16"/>
    </row>
    <row r="938" spans="1:12" ht="18.2" customHeight="1" x14ac:dyDescent="0.25">
      <c r="A938" s="18">
        <v>6</v>
      </c>
      <c r="B938" s="19" t="s">
        <v>217</v>
      </c>
      <c r="C938" s="19" t="s">
        <v>223</v>
      </c>
      <c r="D938" s="19" t="s">
        <v>24</v>
      </c>
      <c r="E938" s="19" t="s">
        <v>26</v>
      </c>
      <c r="F938" s="16" t="s">
        <v>18</v>
      </c>
      <c r="G938" s="17">
        <f>SUM(G941:G942)</f>
        <v>2535.7541299999998</v>
      </c>
      <c r="H938" s="17">
        <f>SUM(H941:H942)</f>
        <v>2450.25</v>
      </c>
      <c r="I938" s="17">
        <f>SUM(I941:I942)</f>
        <v>49.75</v>
      </c>
      <c r="J938" s="17">
        <f>SUM(J941:J942)</f>
        <v>35.754130000000004</v>
      </c>
      <c r="K938" s="15">
        <v>272250</v>
      </c>
      <c r="L938" s="16">
        <v>108</v>
      </c>
    </row>
    <row r="939" spans="1:12" ht="18.2" customHeight="1" x14ac:dyDescent="0.25">
      <c r="A939" s="18"/>
      <c r="B939" s="19"/>
      <c r="C939" s="19"/>
      <c r="D939" s="19"/>
      <c r="E939" s="19"/>
      <c r="F939" s="16"/>
      <c r="G939" s="17"/>
      <c r="H939" s="17"/>
      <c r="I939" s="17"/>
      <c r="J939" s="17"/>
      <c r="K939" s="15"/>
      <c r="L939" s="16"/>
    </row>
    <row r="940" spans="1:12" ht="18.2" customHeight="1" x14ac:dyDescent="0.25">
      <c r="A940" s="18"/>
      <c r="B940" s="19"/>
      <c r="C940" s="19"/>
      <c r="D940" s="19"/>
      <c r="E940" s="19"/>
      <c r="F940" s="16"/>
      <c r="G940" s="17"/>
      <c r="H940" s="17"/>
      <c r="I940" s="17"/>
      <c r="J940" s="17"/>
      <c r="K940" s="15"/>
      <c r="L940" s="16"/>
    </row>
    <row r="941" spans="1:12" ht="18.2" customHeight="1" x14ac:dyDescent="0.25">
      <c r="A941" s="18"/>
      <c r="B941" s="19"/>
      <c r="C941" s="19"/>
      <c r="D941" s="19"/>
      <c r="E941" s="19"/>
      <c r="F941" s="6" t="s">
        <v>19</v>
      </c>
      <c r="G941" s="10">
        <f>SUM(H941:J941)</f>
        <v>0</v>
      </c>
      <c r="H941" s="10">
        <v>0</v>
      </c>
      <c r="I941" s="10">
        <v>0</v>
      </c>
      <c r="J941" s="10">
        <v>0</v>
      </c>
      <c r="K941" s="15"/>
      <c r="L941" s="16"/>
    </row>
    <row r="942" spans="1:12" ht="18.2" customHeight="1" x14ac:dyDescent="0.25">
      <c r="A942" s="18"/>
      <c r="B942" s="19"/>
      <c r="C942" s="19"/>
      <c r="D942" s="19"/>
      <c r="E942" s="19"/>
      <c r="F942" s="6" t="s">
        <v>20</v>
      </c>
      <c r="G942" s="10">
        <f>SUM(H942:J942)</f>
        <v>2535.7541299999998</v>
      </c>
      <c r="H942" s="10">
        <v>2450.25</v>
      </c>
      <c r="I942" s="10">
        <v>49.75</v>
      </c>
      <c r="J942" s="10">
        <v>35.754130000000004</v>
      </c>
      <c r="K942" s="15"/>
      <c r="L942" s="16"/>
    </row>
    <row r="943" spans="1:12" ht="18.2" customHeight="1" x14ac:dyDescent="0.25">
      <c r="A943" s="20" t="s">
        <v>224</v>
      </c>
      <c r="B943" s="20"/>
      <c r="C943" s="20"/>
      <c r="D943" s="20"/>
      <c r="E943" s="20"/>
      <c r="F943" s="16" t="s">
        <v>18</v>
      </c>
      <c r="G943" s="17">
        <f>SUM(G946:G947)</f>
        <v>23733.083740000002</v>
      </c>
      <c r="H943" s="17">
        <f>SUM(H948,H953,H958,H963,H968,H973)</f>
        <v>22958.76309</v>
      </c>
      <c r="I943" s="17">
        <f>SUM(I948,I953,I958,I963,I968,I973)</f>
        <v>466.15721000000002</v>
      </c>
      <c r="J943" s="17">
        <f>SUM(J948,J953,J958,J963,J968,J973)</f>
        <v>308.16343999999998</v>
      </c>
      <c r="K943" s="15" t="str">
        <f>IF(H947=0,"-","")</f>
        <v/>
      </c>
      <c r="L943" s="16" t="str">
        <f>IF(H947=0,"-","")</f>
        <v/>
      </c>
    </row>
    <row r="944" spans="1:12" ht="18.2" customHeight="1" x14ac:dyDescent="0.25">
      <c r="A944" s="20"/>
      <c r="B944" s="20"/>
      <c r="C944" s="20"/>
      <c r="D944" s="20"/>
      <c r="E944" s="20"/>
      <c r="F944" s="16"/>
      <c r="G944" s="17"/>
      <c r="H944" s="17"/>
      <c r="I944" s="17"/>
      <c r="J944" s="17"/>
      <c r="K944" s="15"/>
      <c r="L944" s="16"/>
    </row>
    <row r="945" spans="1:12" ht="18.2" customHeight="1" x14ac:dyDescent="0.25">
      <c r="A945" s="20"/>
      <c r="B945" s="20"/>
      <c r="C945" s="20"/>
      <c r="D945" s="20"/>
      <c r="E945" s="20"/>
      <c r="F945" s="16"/>
      <c r="G945" s="17"/>
      <c r="H945" s="17"/>
      <c r="I945" s="17"/>
      <c r="J945" s="17"/>
      <c r="K945" s="15"/>
      <c r="L945" s="16"/>
    </row>
    <row r="946" spans="1:12" ht="18.2" customHeight="1" x14ac:dyDescent="0.25">
      <c r="A946" s="20"/>
      <c r="B946" s="20"/>
      <c r="C946" s="20"/>
      <c r="D946" s="20"/>
      <c r="E946" s="20"/>
      <c r="F946" s="6" t="s">
        <v>19</v>
      </c>
      <c r="G946" s="10">
        <f>SUM(H946:J946)</f>
        <v>0</v>
      </c>
      <c r="H946" s="10">
        <f t="shared" ref="H946:J947" si="28">SUM(H951,H956,H961,H966,H971,H976)</f>
        <v>0</v>
      </c>
      <c r="I946" s="10">
        <f t="shared" si="28"/>
        <v>0</v>
      </c>
      <c r="J946" s="10">
        <f t="shared" si="28"/>
        <v>0</v>
      </c>
      <c r="K946" s="15"/>
      <c r="L946" s="16"/>
    </row>
    <row r="947" spans="1:12" ht="18.2" customHeight="1" x14ac:dyDescent="0.25">
      <c r="A947" s="20"/>
      <c r="B947" s="20"/>
      <c r="C947" s="20"/>
      <c r="D947" s="20"/>
      <c r="E947" s="20"/>
      <c r="F947" s="6" t="s">
        <v>20</v>
      </c>
      <c r="G947" s="10">
        <f>SUM(H947:J947)</f>
        <v>23733.083740000002</v>
      </c>
      <c r="H947" s="10">
        <f t="shared" si="28"/>
        <v>22958.76309</v>
      </c>
      <c r="I947" s="10">
        <f t="shared" si="28"/>
        <v>466.15721000000002</v>
      </c>
      <c r="J947" s="10">
        <f t="shared" si="28"/>
        <v>308.16343999999998</v>
      </c>
      <c r="K947" s="15"/>
      <c r="L947" s="16"/>
    </row>
    <row r="948" spans="1:12" ht="18.2" customHeight="1" x14ac:dyDescent="0.25">
      <c r="A948" s="18">
        <v>1</v>
      </c>
      <c r="B948" s="19" t="s">
        <v>225</v>
      </c>
      <c r="C948" s="19" t="s">
        <v>226</v>
      </c>
      <c r="D948" s="19" t="s">
        <v>24</v>
      </c>
      <c r="E948" s="19" t="s">
        <v>25</v>
      </c>
      <c r="F948" s="16" t="s">
        <v>18</v>
      </c>
      <c r="G948" s="17">
        <f>SUM(G951:G952)</f>
        <v>1877.52</v>
      </c>
      <c r="H948" s="17">
        <f>SUM(H951:H952)</f>
        <v>1840.1560899999999</v>
      </c>
      <c r="I948" s="17">
        <f>SUM(I951:I952)</f>
        <v>37.363909999999997</v>
      </c>
      <c r="J948" s="17">
        <f>SUM(J951:J952)</f>
        <v>0</v>
      </c>
      <c r="K948" s="15">
        <v>63453.66</v>
      </c>
      <c r="L948" s="16">
        <v>27</v>
      </c>
    </row>
    <row r="949" spans="1:12" ht="18.2" customHeight="1" x14ac:dyDescent="0.25">
      <c r="A949" s="18"/>
      <c r="B949" s="19"/>
      <c r="C949" s="19"/>
      <c r="D949" s="19"/>
      <c r="E949" s="19"/>
      <c r="F949" s="16"/>
      <c r="G949" s="17"/>
      <c r="H949" s="17"/>
      <c r="I949" s="17"/>
      <c r="J949" s="17"/>
      <c r="K949" s="15"/>
      <c r="L949" s="16"/>
    </row>
    <row r="950" spans="1:12" ht="18.2" customHeight="1" x14ac:dyDescent="0.25">
      <c r="A950" s="18"/>
      <c r="B950" s="19"/>
      <c r="C950" s="19"/>
      <c r="D950" s="19"/>
      <c r="E950" s="19"/>
      <c r="F950" s="16"/>
      <c r="G950" s="17"/>
      <c r="H950" s="17"/>
      <c r="I950" s="17"/>
      <c r="J950" s="17"/>
      <c r="K950" s="15"/>
      <c r="L950" s="16"/>
    </row>
    <row r="951" spans="1:12" ht="18.2" customHeight="1" x14ac:dyDescent="0.25">
      <c r="A951" s="18"/>
      <c r="B951" s="19"/>
      <c r="C951" s="19"/>
      <c r="D951" s="19"/>
      <c r="E951" s="19"/>
      <c r="F951" s="6" t="s">
        <v>19</v>
      </c>
      <c r="G951" s="10">
        <f>SUM(H951:J951)</f>
        <v>0</v>
      </c>
      <c r="H951" s="10">
        <v>0</v>
      </c>
      <c r="I951" s="10">
        <v>0</v>
      </c>
      <c r="J951" s="10">
        <v>0</v>
      </c>
      <c r="K951" s="15"/>
      <c r="L951" s="16"/>
    </row>
    <row r="952" spans="1:12" ht="18.2" customHeight="1" x14ac:dyDescent="0.25">
      <c r="A952" s="18"/>
      <c r="B952" s="19"/>
      <c r="C952" s="19"/>
      <c r="D952" s="19"/>
      <c r="E952" s="19"/>
      <c r="F952" s="6" t="s">
        <v>20</v>
      </c>
      <c r="G952" s="10">
        <f>SUM(H952:J952)</f>
        <v>1877.52</v>
      </c>
      <c r="H952" s="10">
        <v>1840.1560899999999</v>
      </c>
      <c r="I952" s="10">
        <v>37.363909999999997</v>
      </c>
      <c r="J952" s="10">
        <v>0</v>
      </c>
      <c r="K952" s="15"/>
      <c r="L952" s="16"/>
    </row>
    <row r="953" spans="1:12" ht="18.2" customHeight="1" x14ac:dyDescent="0.25">
      <c r="A953" s="18">
        <v>2</v>
      </c>
      <c r="B953" s="19" t="s">
        <v>225</v>
      </c>
      <c r="C953" s="19" t="s">
        <v>227</v>
      </c>
      <c r="D953" s="19" t="s">
        <v>24</v>
      </c>
      <c r="E953" s="19" t="s">
        <v>25</v>
      </c>
      <c r="F953" s="16" t="s">
        <v>18</v>
      </c>
      <c r="G953" s="17">
        <f>SUM(G956:G957)</f>
        <v>4787.5038000000004</v>
      </c>
      <c r="H953" s="17">
        <f>SUM(H956:H957)</f>
        <v>4626.0720000000001</v>
      </c>
      <c r="I953" s="17">
        <f>SUM(I956:I957)</f>
        <v>93.927999999999997</v>
      </c>
      <c r="J953" s="17">
        <f>SUM(J956:J957)</f>
        <v>67.503799999999998</v>
      </c>
      <c r="K953" s="15">
        <v>243477.47</v>
      </c>
      <c r="L953" s="16">
        <v>104</v>
      </c>
    </row>
    <row r="954" spans="1:12" ht="18.2" customHeight="1" x14ac:dyDescent="0.25">
      <c r="A954" s="18"/>
      <c r="B954" s="19"/>
      <c r="C954" s="19"/>
      <c r="D954" s="19"/>
      <c r="E954" s="19"/>
      <c r="F954" s="16"/>
      <c r="G954" s="17"/>
      <c r="H954" s="17"/>
      <c r="I954" s="17"/>
      <c r="J954" s="17"/>
      <c r="K954" s="15"/>
      <c r="L954" s="16"/>
    </row>
    <row r="955" spans="1:12" ht="18.2" customHeight="1" x14ac:dyDescent="0.25">
      <c r="A955" s="18"/>
      <c r="B955" s="19"/>
      <c r="C955" s="19"/>
      <c r="D955" s="19"/>
      <c r="E955" s="19"/>
      <c r="F955" s="16"/>
      <c r="G955" s="17"/>
      <c r="H955" s="17"/>
      <c r="I955" s="17"/>
      <c r="J955" s="17"/>
      <c r="K955" s="15"/>
      <c r="L955" s="16"/>
    </row>
    <row r="956" spans="1:12" ht="18.2" customHeight="1" x14ac:dyDescent="0.25">
      <c r="A956" s="18"/>
      <c r="B956" s="19"/>
      <c r="C956" s="19"/>
      <c r="D956" s="19"/>
      <c r="E956" s="19"/>
      <c r="F956" s="6" t="s">
        <v>19</v>
      </c>
      <c r="G956" s="10">
        <f>SUM(H956:J956)</f>
        <v>0</v>
      </c>
      <c r="H956" s="10">
        <v>0</v>
      </c>
      <c r="I956" s="10">
        <v>0</v>
      </c>
      <c r="J956" s="10">
        <v>0</v>
      </c>
      <c r="K956" s="15"/>
      <c r="L956" s="16"/>
    </row>
    <row r="957" spans="1:12" ht="18.2" customHeight="1" x14ac:dyDescent="0.25">
      <c r="A957" s="18"/>
      <c r="B957" s="19"/>
      <c r="C957" s="19"/>
      <c r="D957" s="19"/>
      <c r="E957" s="19"/>
      <c r="F957" s="6" t="s">
        <v>20</v>
      </c>
      <c r="G957" s="10">
        <f>SUM(H957:J957)</f>
        <v>4787.5038000000004</v>
      </c>
      <c r="H957" s="10">
        <v>4626.0720000000001</v>
      </c>
      <c r="I957" s="10">
        <v>93.927999999999997</v>
      </c>
      <c r="J957" s="10">
        <v>67.503799999999998</v>
      </c>
      <c r="K957" s="15"/>
      <c r="L957" s="16"/>
    </row>
    <row r="958" spans="1:12" ht="18.2" customHeight="1" x14ac:dyDescent="0.25">
      <c r="A958" s="18">
        <v>3</v>
      </c>
      <c r="B958" s="19" t="s">
        <v>225</v>
      </c>
      <c r="C958" s="19" t="s">
        <v>228</v>
      </c>
      <c r="D958" s="19" t="s">
        <v>24</v>
      </c>
      <c r="E958" s="19" t="s">
        <v>25</v>
      </c>
      <c r="F958" s="16" t="s">
        <v>18</v>
      </c>
      <c r="G958" s="17">
        <f>SUM(G961:G962)</f>
        <v>4787.5038000000004</v>
      </c>
      <c r="H958" s="17">
        <f>SUM(H961:H962)</f>
        <v>4626.0720000000001</v>
      </c>
      <c r="I958" s="17">
        <f>SUM(I961:I962)</f>
        <v>93.927999999999997</v>
      </c>
      <c r="J958" s="17">
        <f>SUM(J961:J962)</f>
        <v>67.503799999999998</v>
      </c>
      <c r="K958" s="15">
        <v>177925.85</v>
      </c>
      <c r="L958" s="16">
        <v>87</v>
      </c>
    </row>
    <row r="959" spans="1:12" ht="18.2" customHeight="1" x14ac:dyDescent="0.25">
      <c r="A959" s="18"/>
      <c r="B959" s="19"/>
      <c r="C959" s="19"/>
      <c r="D959" s="19"/>
      <c r="E959" s="19"/>
      <c r="F959" s="16"/>
      <c r="G959" s="17"/>
      <c r="H959" s="17"/>
      <c r="I959" s="17"/>
      <c r="J959" s="17"/>
      <c r="K959" s="15"/>
      <c r="L959" s="16"/>
    </row>
    <row r="960" spans="1:12" ht="18.2" customHeight="1" x14ac:dyDescent="0.25">
      <c r="A960" s="18"/>
      <c r="B960" s="19"/>
      <c r="C960" s="19"/>
      <c r="D960" s="19"/>
      <c r="E960" s="19"/>
      <c r="F960" s="16"/>
      <c r="G960" s="17"/>
      <c r="H960" s="17"/>
      <c r="I960" s="17"/>
      <c r="J960" s="17"/>
      <c r="K960" s="15"/>
      <c r="L960" s="16"/>
    </row>
    <row r="961" spans="1:12" ht="18.2" customHeight="1" x14ac:dyDescent="0.25">
      <c r="A961" s="18"/>
      <c r="B961" s="19"/>
      <c r="C961" s="19"/>
      <c r="D961" s="19"/>
      <c r="E961" s="19"/>
      <c r="F961" s="6" t="s">
        <v>19</v>
      </c>
      <c r="G961" s="10">
        <f>SUM(H961:J961)</f>
        <v>0</v>
      </c>
      <c r="H961" s="10">
        <v>0</v>
      </c>
      <c r="I961" s="10">
        <v>0</v>
      </c>
      <c r="J961" s="10">
        <v>0</v>
      </c>
      <c r="K961" s="15"/>
      <c r="L961" s="16"/>
    </row>
    <row r="962" spans="1:12" ht="18.2" customHeight="1" x14ac:dyDescent="0.25">
      <c r="A962" s="18"/>
      <c r="B962" s="19"/>
      <c r="C962" s="19"/>
      <c r="D962" s="19"/>
      <c r="E962" s="19"/>
      <c r="F962" s="6" t="s">
        <v>20</v>
      </c>
      <c r="G962" s="10">
        <f>SUM(H962:J962)</f>
        <v>4787.5038000000004</v>
      </c>
      <c r="H962" s="10">
        <v>4626.0720000000001</v>
      </c>
      <c r="I962" s="10">
        <v>93.927999999999997</v>
      </c>
      <c r="J962" s="10">
        <v>67.503799999999998</v>
      </c>
      <c r="K962" s="15"/>
      <c r="L962" s="16"/>
    </row>
    <row r="963" spans="1:12" ht="18.2" customHeight="1" x14ac:dyDescent="0.25">
      <c r="A963" s="18">
        <v>4</v>
      </c>
      <c r="B963" s="19" t="s">
        <v>225</v>
      </c>
      <c r="C963" s="19" t="s">
        <v>229</v>
      </c>
      <c r="D963" s="19" t="s">
        <v>24</v>
      </c>
      <c r="E963" s="19" t="s">
        <v>25</v>
      </c>
      <c r="F963" s="16" t="s">
        <v>18</v>
      </c>
      <c r="G963" s="17">
        <f>SUM(G966:G967)</f>
        <v>6694.3909100000001</v>
      </c>
      <c r="H963" s="17">
        <f>SUM(H966:H967)</f>
        <v>6468.66</v>
      </c>
      <c r="I963" s="17">
        <f>SUM(I966:I967)</f>
        <v>131.34</v>
      </c>
      <c r="J963" s="17">
        <f>SUM(J966:J967)</f>
        <v>94.390910000000005</v>
      </c>
      <c r="K963" s="15">
        <v>359370</v>
      </c>
      <c r="L963" s="16">
        <v>131</v>
      </c>
    </row>
    <row r="964" spans="1:12" ht="18.2" customHeight="1" x14ac:dyDescent="0.25">
      <c r="A964" s="18"/>
      <c r="B964" s="19"/>
      <c r="C964" s="19"/>
      <c r="D964" s="19"/>
      <c r="E964" s="19"/>
      <c r="F964" s="16"/>
      <c r="G964" s="17"/>
      <c r="H964" s="17"/>
      <c r="I964" s="17"/>
      <c r="J964" s="17"/>
      <c r="K964" s="15"/>
      <c r="L964" s="16"/>
    </row>
    <row r="965" spans="1:12" ht="18.2" customHeight="1" x14ac:dyDescent="0.25">
      <c r="A965" s="18"/>
      <c r="B965" s="19"/>
      <c r="C965" s="19"/>
      <c r="D965" s="19"/>
      <c r="E965" s="19"/>
      <c r="F965" s="16"/>
      <c r="G965" s="17"/>
      <c r="H965" s="17"/>
      <c r="I965" s="17"/>
      <c r="J965" s="17"/>
      <c r="K965" s="15"/>
      <c r="L965" s="16"/>
    </row>
    <row r="966" spans="1:12" ht="18.2" customHeight="1" x14ac:dyDescent="0.25">
      <c r="A966" s="18"/>
      <c r="B966" s="19"/>
      <c r="C966" s="19"/>
      <c r="D966" s="19"/>
      <c r="E966" s="19"/>
      <c r="F966" s="6" t="s">
        <v>19</v>
      </c>
      <c r="G966" s="10">
        <f>SUM(H966:J966)</f>
        <v>0</v>
      </c>
      <c r="H966" s="10">
        <v>0</v>
      </c>
      <c r="I966" s="10">
        <v>0</v>
      </c>
      <c r="J966" s="10">
        <v>0</v>
      </c>
      <c r="K966" s="15"/>
      <c r="L966" s="16"/>
    </row>
    <row r="967" spans="1:12" ht="18.2" customHeight="1" x14ac:dyDescent="0.25">
      <c r="A967" s="18"/>
      <c r="B967" s="19"/>
      <c r="C967" s="19"/>
      <c r="D967" s="19"/>
      <c r="E967" s="19"/>
      <c r="F967" s="6" t="s">
        <v>20</v>
      </c>
      <c r="G967" s="10">
        <f>SUM(H967:J967)</f>
        <v>6694.3909100000001</v>
      </c>
      <c r="H967" s="10">
        <v>6468.66</v>
      </c>
      <c r="I967" s="10">
        <v>131.34</v>
      </c>
      <c r="J967" s="10">
        <v>94.390910000000005</v>
      </c>
      <c r="K967" s="15"/>
      <c r="L967" s="16"/>
    </row>
    <row r="968" spans="1:12" ht="18.2" customHeight="1" x14ac:dyDescent="0.25">
      <c r="A968" s="18">
        <v>5</v>
      </c>
      <c r="B968" s="19" t="s">
        <v>225</v>
      </c>
      <c r="C968" s="19" t="s">
        <v>230</v>
      </c>
      <c r="D968" s="19" t="s">
        <v>24</v>
      </c>
      <c r="E968" s="19" t="s">
        <v>25</v>
      </c>
      <c r="F968" s="16" t="s">
        <v>18</v>
      </c>
      <c r="G968" s="17">
        <f>SUM(G971:G972)</f>
        <v>3550.0557899999999</v>
      </c>
      <c r="H968" s="17">
        <f>SUM(H971:H972)</f>
        <v>3430.35</v>
      </c>
      <c r="I968" s="17">
        <f>SUM(I971:I972)</f>
        <v>69.650000000000006</v>
      </c>
      <c r="J968" s="17">
        <f>SUM(J971:J972)</f>
        <v>50.055790000000002</v>
      </c>
      <c r="K968" s="15">
        <v>1555925</v>
      </c>
      <c r="L968" s="16">
        <v>80</v>
      </c>
    </row>
    <row r="969" spans="1:12" ht="18.2" customHeight="1" x14ac:dyDescent="0.25">
      <c r="A969" s="18"/>
      <c r="B969" s="19"/>
      <c r="C969" s="19"/>
      <c r="D969" s="19"/>
      <c r="E969" s="19"/>
      <c r="F969" s="16"/>
      <c r="G969" s="17"/>
      <c r="H969" s="17"/>
      <c r="I969" s="17"/>
      <c r="J969" s="17"/>
      <c r="K969" s="15"/>
      <c r="L969" s="16"/>
    </row>
    <row r="970" spans="1:12" ht="18.2" customHeight="1" x14ac:dyDescent="0.25">
      <c r="A970" s="18"/>
      <c r="B970" s="19"/>
      <c r="C970" s="19"/>
      <c r="D970" s="19"/>
      <c r="E970" s="19"/>
      <c r="F970" s="16"/>
      <c r="G970" s="17"/>
      <c r="H970" s="17"/>
      <c r="I970" s="17"/>
      <c r="J970" s="17"/>
      <c r="K970" s="15"/>
      <c r="L970" s="16"/>
    </row>
    <row r="971" spans="1:12" ht="18.2" customHeight="1" x14ac:dyDescent="0.25">
      <c r="A971" s="18"/>
      <c r="B971" s="19"/>
      <c r="C971" s="19"/>
      <c r="D971" s="19"/>
      <c r="E971" s="19"/>
      <c r="F971" s="6" t="s">
        <v>19</v>
      </c>
      <c r="G971" s="10">
        <f>SUM(H971:J971)</f>
        <v>0</v>
      </c>
      <c r="H971" s="10">
        <v>0</v>
      </c>
      <c r="I971" s="10">
        <v>0</v>
      </c>
      <c r="J971" s="10">
        <v>0</v>
      </c>
      <c r="K971" s="15"/>
      <c r="L971" s="16"/>
    </row>
    <row r="972" spans="1:12" ht="18.2" customHeight="1" x14ac:dyDescent="0.25">
      <c r="A972" s="18"/>
      <c r="B972" s="19"/>
      <c r="C972" s="19"/>
      <c r="D972" s="19"/>
      <c r="E972" s="19"/>
      <c r="F972" s="6" t="s">
        <v>20</v>
      </c>
      <c r="G972" s="10">
        <f>SUM(H972:J972)</f>
        <v>3550.0557899999999</v>
      </c>
      <c r="H972" s="10">
        <v>3430.35</v>
      </c>
      <c r="I972" s="10">
        <v>69.650000000000006</v>
      </c>
      <c r="J972" s="10">
        <v>50.055790000000002</v>
      </c>
      <c r="K972" s="15"/>
      <c r="L972" s="16"/>
    </row>
    <row r="973" spans="1:12" ht="18.2" customHeight="1" x14ac:dyDescent="0.25">
      <c r="A973" s="18">
        <v>6</v>
      </c>
      <c r="B973" s="19" t="s">
        <v>225</v>
      </c>
      <c r="C973" s="19" t="s">
        <v>231</v>
      </c>
      <c r="D973" s="19" t="s">
        <v>24</v>
      </c>
      <c r="E973" s="19" t="s">
        <v>25</v>
      </c>
      <c r="F973" s="16" t="s">
        <v>18</v>
      </c>
      <c r="G973" s="17">
        <f>SUM(G976:G977)</f>
        <v>2036.1094399999999</v>
      </c>
      <c r="H973" s="17">
        <f>SUM(H976:H977)</f>
        <v>1967.453</v>
      </c>
      <c r="I973" s="17">
        <f>SUM(I976:I977)</f>
        <v>39.947299999999998</v>
      </c>
      <c r="J973" s="17">
        <f>SUM(J976:J977)</f>
        <v>28.709140000000001</v>
      </c>
      <c r="K973" s="15">
        <v>63466.23</v>
      </c>
      <c r="L973" s="16">
        <v>28</v>
      </c>
    </row>
    <row r="974" spans="1:12" ht="18.2" customHeight="1" x14ac:dyDescent="0.25">
      <c r="A974" s="18"/>
      <c r="B974" s="19"/>
      <c r="C974" s="19"/>
      <c r="D974" s="19"/>
      <c r="E974" s="19"/>
      <c r="F974" s="16"/>
      <c r="G974" s="17"/>
      <c r="H974" s="17"/>
      <c r="I974" s="17"/>
      <c r="J974" s="17"/>
      <c r="K974" s="15"/>
      <c r="L974" s="16"/>
    </row>
    <row r="975" spans="1:12" ht="18.2" customHeight="1" x14ac:dyDescent="0.25">
      <c r="A975" s="18"/>
      <c r="B975" s="19"/>
      <c r="C975" s="19"/>
      <c r="D975" s="19"/>
      <c r="E975" s="19"/>
      <c r="F975" s="16"/>
      <c r="G975" s="17"/>
      <c r="H975" s="17"/>
      <c r="I975" s="17"/>
      <c r="J975" s="17"/>
      <c r="K975" s="15"/>
      <c r="L975" s="16"/>
    </row>
    <row r="976" spans="1:12" ht="18.2" customHeight="1" x14ac:dyDescent="0.25">
      <c r="A976" s="18"/>
      <c r="B976" s="19"/>
      <c r="C976" s="19"/>
      <c r="D976" s="19"/>
      <c r="E976" s="19"/>
      <c r="F976" s="6" t="s">
        <v>19</v>
      </c>
      <c r="G976" s="10">
        <f>SUM(H976:J976)</f>
        <v>0</v>
      </c>
      <c r="H976" s="10">
        <v>0</v>
      </c>
      <c r="I976" s="10">
        <v>0</v>
      </c>
      <c r="J976" s="10">
        <v>0</v>
      </c>
      <c r="K976" s="15"/>
      <c r="L976" s="16"/>
    </row>
    <row r="977" spans="1:12" ht="18.2" customHeight="1" x14ac:dyDescent="0.25">
      <c r="A977" s="18"/>
      <c r="B977" s="19"/>
      <c r="C977" s="19"/>
      <c r="D977" s="19"/>
      <c r="E977" s="19"/>
      <c r="F977" s="6" t="s">
        <v>20</v>
      </c>
      <c r="G977" s="10">
        <f>SUM(H977:J977)</f>
        <v>2036.1094399999999</v>
      </c>
      <c r="H977" s="10">
        <v>1967.453</v>
      </c>
      <c r="I977" s="10">
        <v>39.947299999999998</v>
      </c>
      <c r="J977" s="10">
        <v>28.709140000000001</v>
      </c>
      <c r="K977" s="15"/>
      <c r="L977" s="16"/>
    </row>
    <row r="978" spans="1:12" ht="18.2" customHeight="1" x14ac:dyDescent="0.25">
      <c r="A978" s="20" t="s">
        <v>232</v>
      </c>
      <c r="B978" s="20"/>
      <c r="C978" s="20"/>
      <c r="D978" s="20"/>
      <c r="E978" s="20"/>
      <c r="F978" s="16" t="s">
        <v>18</v>
      </c>
      <c r="G978" s="17">
        <f>SUM(G981:G982)</f>
        <v>15214.524799999999</v>
      </c>
      <c r="H978" s="17">
        <f>SUM(H983,H988,H993,H998,H1003,H1008)</f>
        <v>14701.5</v>
      </c>
      <c r="I978" s="17">
        <f>SUM(I983,I988,I993,I998,I1003,I1008)</f>
        <v>298.5</v>
      </c>
      <c r="J978" s="17">
        <f>SUM(J983,J988,J993,J998,J1003,J1008)</f>
        <v>214.52480000000003</v>
      </c>
      <c r="K978" s="15" t="str">
        <f>IF(H982=0,"-","")</f>
        <v/>
      </c>
      <c r="L978" s="16" t="str">
        <f>IF(H982=0,"-","")</f>
        <v/>
      </c>
    </row>
    <row r="979" spans="1:12" ht="18.2" customHeight="1" x14ac:dyDescent="0.25">
      <c r="A979" s="20"/>
      <c r="B979" s="20"/>
      <c r="C979" s="20"/>
      <c r="D979" s="20"/>
      <c r="E979" s="20"/>
      <c r="F979" s="16"/>
      <c r="G979" s="17"/>
      <c r="H979" s="17"/>
      <c r="I979" s="17"/>
      <c r="J979" s="17"/>
      <c r="K979" s="15"/>
      <c r="L979" s="16"/>
    </row>
    <row r="980" spans="1:12" ht="18.2" customHeight="1" x14ac:dyDescent="0.25">
      <c r="A980" s="20"/>
      <c r="B980" s="20"/>
      <c r="C980" s="20"/>
      <c r="D980" s="20"/>
      <c r="E980" s="20"/>
      <c r="F980" s="16"/>
      <c r="G980" s="17"/>
      <c r="H980" s="17"/>
      <c r="I980" s="17"/>
      <c r="J980" s="17"/>
      <c r="K980" s="15"/>
      <c r="L980" s="16"/>
    </row>
    <row r="981" spans="1:12" ht="18.2" customHeight="1" x14ac:dyDescent="0.25">
      <c r="A981" s="20"/>
      <c r="B981" s="20"/>
      <c r="C981" s="20"/>
      <c r="D981" s="20"/>
      <c r="E981" s="20"/>
      <c r="F981" s="6" t="s">
        <v>19</v>
      </c>
      <c r="G981" s="10">
        <f>SUM(H981:J981)</f>
        <v>0</v>
      </c>
      <c r="H981" s="10">
        <f t="shared" ref="H981:J982" si="29">SUM(H986,H991,H996,H1001,H1006,H1011)</f>
        <v>0</v>
      </c>
      <c r="I981" s="10">
        <f t="shared" si="29"/>
        <v>0</v>
      </c>
      <c r="J981" s="10">
        <f t="shared" si="29"/>
        <v>0</v>
      </c>
      <c r="K981" s="15"/>
      <c r="L981" s="16"/>
    </row>
    <row r="982" spans="1:12" ht="18.2" customHeight="1" x14ac:dyDescent="0.25">
      <c r="A982" s="20"/>
      <c r="B982" s="20"/>
      <c r="C982" s="20"/>
      <c r="D982" s="20"/>
      <c r="E982" s="20"/>
      <c r="F982" s="6" t="s">
        <v>20</v>
      </c>
      <c r="G982" s="10">
        <f>SUM(H982:J982)</f>
        <v>15214.524799999999</v>
      </c>
      <c r="H982" s="10">
        <f t="shared" si="29"/>
        <v>14701.5</v>
      </c>
      <c r="I982" s="10">
        <f t="shared" si="29"/>
        <v>298.5</v>
      </c>
      <c r="J982" s="10">
        <f t="shared" si="29"/>
        <v>214.52480000000003</v>
      </c>
      <c r="K982" s="15"/>
      <c r="L982" s="16"/>
    </row>
    <row r="983" spans="1:12" ht="18.2" customHeight="1" x14ac:dyDescent="0.25">
      <c r="A983" s="18">
        <v>1</v>
      </c>
      <c r="B983" s="19" t="s">
        <v>233</v>
      </c>
      <c r="C983" s="19" t="s">
        <v>234</v>
      </c>
      <c r="D983" s="19" t="s">
        <v>24</v>
      </c>
      <c r="E983" s="19" t="s">
        <v>25</v>
      </c>
      <c r="F983" s="16" t="s">
        <v>18</v>
      </c>
      <c r="G983" s="17">
        <f>SUM(G986:G987)</f>
        <v>2535.7541299999998</v>
      </c>
      <c r="H983" s="17">
        <f>SUM(H986:H987)</f>
        <v>2450.25</v>
      </c>
      <c r="I983" s="17">
        <f>SUM(I986:I987)</f>
        <v>49.75</v>
      </c>
      <c r="J983" s="17">
        <f>SUM(J986:J987)</f>
        <v>35.754130000000004</v>
      </c>
      <c r="K983" s="15">
        <v>163350</v>
      </c>
      <c r="L983" s="16">
        <v>83</v>
      </c>
    </row>
    <row r="984" spans="1:12" ht="18.2" customHeight="1" x14ac:dyDescent="0.25">
      <c r="A984" s="18"/>
      <c r="B984" s="19"/>
      <c r="C984" s="19"/>
      <c r="D984" s="19"/>
      <c r="E984" s="19"/>
      <c r="F984" s="16"/>
      <c r="G984" s="17"/>
      <c r="H984" s="17"/>
      <c r="I984" s="17"/>
      <c r="J984" s="17"/>
      <c r="K984" s="15"/>
      <c r="L984" s="16"/>
    </row>
    <row r="985" spans="1:12" ht="18.2" customHeight="1" x14ac:dyDescent="0.25">
      <c r="A985" s="18"/>
      <c r="B985" s="19"/>
      <c r="C985" s="19"/>
      <c r="D985" s="19"/>
      <c r="E985" s="19"/>
      <c r="F985" s="16"/>
      <c r="G985" s="17"/>
      <c r="H985" s="17"/>
      <c r="I985" s="17"/>
      <c r="J985" s="17"/>
      <c r="K985" s="15"/>
      <c r="L985" s="16"/>
    </row>
    <row r="986" spans="1:12" ht="18.2" customHeight="1" x14ac:dyDescent="0.25">
      <c r="A986" s="18"/>
      <c r="B986" s="19"/>
      <c r="C986" s="19"/>
      <c r="D986" s="19"/>
      <c r="E986" s="19"/>
      <c r="F986" s="6" t="s">
        <v>19</v>
      </c>
      <c r="G986" s="10">
        <f>SUM(H986:J986)</f>
        <v>0</v>
      </c>
      <c r="H986" s="10">
        <v>0</v>
      </c>
      <c r="I986" s="10">
        <v>0</v>
      </c>
      <c r="J986" s="10">
        <v>0</v>
      </c>
      <c r="K986" s="15"/>
      <c r="L986" s="16"/>
    </row>
    <row r="987" spans="1:12" ht="18.2" customHeight="1" x14ac:dyDescent="0.25">
      <c r="A987" s="18"/>
      <c r="B987" s="19"/>
      <c r="C987" s="19"/>
      <c r="D987" s="19"/>
      <c r="E987" s="19"/>
      <c r="F987" s="6" t="s">
        <v>20</v>
      </c>
      <c r="G987" s="10">
        <f>SUM(H987:J987)</f>
        <v>2535.7541299999998</v>
      </c>
      <c r="H987" s="10">
        <v>2450.25</v>
      </c>
      <c r="I987" s="10">
        <v>49.75</v>
      </c>
      <c r="J987" s="10">
        <v>35.754130000000004</v>
      </c>
      <c r="K987" s="15"/>
      <c r="L987" s="16"/>
    </row>
    <row r="988" spans="1:12" ht="18.2" customHeight="1" x14ac:dyDescent="0.25">
      <c r="A988" s="18">
        <v>2</v>
      </c>
      <c r="B988" s="19" t="s">
        <v>233</v>
      </c>
      <c r="C988" s="19" t="s">
        <v>235</v>
      </c>
      <c r="D988" s="19" t="s">
        <v>24</v>
      </c>
      <c r="E988" s="19" t="s">
        <v>25</v>
      </c>
      <c r="F988" s="16" t="s">
        <v>18</v>
      </c>
      <c r="G988" s="17">
        <f>SUM(G991:G992)</f>
        <v>2028.60331</v>
      </c>
      <c r="H988" s="17">
        <f>SUM(H991:H992)</f>
        <v>1960.2</v>
      </c>
      <c r="I988" s="17">
        <f>SUM(I991:I992)</f>
        <v>39.799999999999997</v>
      </c>
      <c r="J988" s="17">
        <f>SUM(J991:J992)</f>
        <v>28.60331</v>
      </c>
      <c r="K988" s="15">
        <v>115305.88</v>
      </c>
      <c r="L988" s="16">
        <v>62</v>
      </c>
    </row>
    <row r="989" spans="1:12" ht="18.2" customHeight="1" x14ac:dyDescent="0.25">
      <c r="A989" s="18"/>
      <c r="B989" s="19"/>
      <c r="C989" s="19"/>
      <c r="D989" s="19"/>
      <c r="E989" s="19"/>
      <c r="F989" s="16"/>
      <c r="G989" s="17"/>
      <c r="H989" s="17"/>
      <c r="I989" s="17"/>
      <c r="J989" s="17"/>
      <c r="K989" s="15"/>
      <c r="L989" s="16"/>
    </row>
    <row r="990" spans="1:12" ht="18.2" customHeight="1" x14ac:dyDescent="0.25">
      <c r="A990" s="18"/>
      <c r="B990" s="19"/>
      <c r="C990" s="19"/>
      <c r="D990" s="19"/>
      <c r="E990" s="19"/>
      <c r="F990" s="16"/>
      <c r="G990" s="17"/>
      <c r="H990" s="17"/>
      <c r="I990" s="17"/>
      <c r="J990" s="17"/>
      <c r="K990" s="15"/>
      <c r="L990" s="16"/>
    </row>
    <row r="991" spans="1:12" ht="18.2" customHeight="1" x14ac:dyDescent="0.25">
      <c r="A991" s="18"/>
      <c r="B991" s="19"/>
      <c r="C991" s="19"/>
      <c r="D991" s="19"/>
      <c r="E991" s="19"/>
      <c r="F991" s="6" t="s">
        <v>19</v>
      </c>
      <c r="G991" s="10">
        <f>SUM(H991:J991)</f>
        <v>0</v>
      </c>
      <c r="H991" s="10">
        <v>0</v>
      </c>
      <c r="I991" s="10">
        <v>0</v>
      </c>
      <c r="J991" s="10">
        <v>0</v>
      </c>
      <c r="K991" s="15"/>
      <c r="L991" s="16"/>
    </row>
    <row r="992" spans="1:12" ht="18.2" customHeight="1" x14ac:dyDescent="0.25">
      <c r="A992" s="18"/>
      <c r="B992" s="19"/>
      <c r="C992" s="19"/>
      <c r="D992" s="19"/>
      <c r="E992" s="19"/>
      <c r="F992" s="6" t="s">
        <v>20</v>
      </c>
      <c r="G992" s="10">
        <f>SUM(H992:J992)</f>
        <v>2028.60331</v>
      </c>
      <c r="H992" s="10">
        <v>1960.2</v>
      </c>
      <c r="I992" s="10">
        <v>39.799999999999997</v>
      </c>
      <c r="J992" s="10">
        <v>28.60331</v>
      </c>
      <c r="K992" s="15"/>
      <c r="L992" s="16"/>
    </row>
    <row r="993" spans="1:12" ht="18.2" customHeight="1" x14ac:dyDescent="0.25">
      <c r="A993" s="18">
        <v>3</v>
      </c>
      <c r="B993" s="19" t="s">
        <v>233</v>
      </c>
      <c r="C993" s="19" t="s">
        <v>236</v>
      </c>
      <c r="D993" s="19" t="s">
        <v>24</v>
      </c>
      <c r="E993" s="19" t="s">
        <v>25</v>
      </c>
      <c r="F993" s="16" t="s">
        <v>18</v>
      </c>
      <c r="G993" s="17">
        <f>SUM(G996:G997)</f>
        <v>2535.7541299999998</v>
      </c>
      <c r="H993" s="17">
        <f>SUM(H996:H997)</f>
        <v>2450.25</v>
      </c>
      <c r="I993" s="17">
        <f>SUM(I996:I997)</f>
        <v>49.75</v>
      </c>
      <c r="J993" s="17">
        <f>SUM(J996:J997)</f>
        <v>35.754130000000004</v>
      </c>
      <c r="K993" s="15">
        <v>350035.71</v>
      </c>
      <c r="L993" s="16">
        <v>127</v>
      </c>
    </row>
    <row r="994" spans="1:12" ht="18.2" customHeight="1" x14ac:dyDescent="0.25">
      <c r="A994" s="18"/>
      <c r="B994" s="19"/>
      <c r="C994" s="19"/>
      <c r="D994" s="19"/>
      <c r="E994" s="19"/>
      <c r="F994" s="16"/>
      <c r="G994" s="17"/>
      <c r="H994" s="17"/>
      <c r="I994" s="17"/>
      <c r="J994" s="17"/>
      <c r="K994" s="15"/>
      <c r="L994" s="16"/>
    </row>
    <row r="995" spans="1:12" ht="18.2" customHeight="1" x14ac:dyDescent="0.25">
      <c r="A995" s="18"/>
      <c r="B995" s="19"/>
      <c r="C995" s="19"/>
      <c r="D995" s="19"/>
      <c r="E995" s="19"/>
      <c r="F995" s="16"/>
      <c r="G995" s="17"/>
      <c r="H995" s="17"/>
      <c r="I995" s="17"/>
      <c r="J995" s="17"/>
      <c r="K995" s="15"/>
      <c r="L995" s="16"/>
    </row>
    <row r="996" spans="1:12" ht="18.2" customHeight="1" x14ac:dyDescent="0.25">
      <c r="A996" s="18"/>
      <c r="B996" s="19"/>
      <c r="C996" s="19"/>
      <c r="D996" s="19"/>
      <c r="E996" s="19"/>
      <c r="F996" s="6" t="s">
        <v>19</v>
      </c>
      <c r="G996" s="10">
        <f>SUM(H996:J996)</f>
        <v>0</v>
      </c>
      <c r="H996" s="10">
        <v>0</v>
      </c>
      <c r="I996" s="10">
        <v>0</v>
      </c>
      <c r="J996" s="10">
        <v>0</v>
      </c>
      <c r="K996" s="15"/>
      <c r="L996" s="16"/>
    </row>
    <row r="997" spans="1:12" ht="18.2" customHeight="1" x14ac:dyDescent="0.25">
      <c r="A997" s="18"/>
      <c r="B997" s="19"/>
      <c r="C997" s="19"/>
      <c r="D997" s="19"/>
      <c r="E997" s="19"/>
      <c r="F997" s="6" t="s">
        <v>20</v>
      </c>
      <c r="G997" s="10">
        <f>SUM(H997:J997)</f>
        <v>2535.7541299999998</v>
      </c>
      <c r="H997" s="10">
        <v>2450.25</v>
      </c>
      <c r="I997" s="10">
        <v>49.75</v>
      </c>
      <c r="J997" s="10">
        <v>35.754130000000004</v>
      </c>
      <c r="K997" s="15"/>
      <c r="L997" s="16"/>
    </row>
    <row r="998" spans="1:12" ht="18.2" customHeight="1" x14ac:dyDescent="0.25">
      <c r="A998" s="18">
        <v>4</v>
      </c>
      <c r="B998" s="19" t="s">
        <v>233</v>
      </c>
      <c r="C998" s="19" t="s">
        <v>237</v>
      </c>
      <c r="D998" s="19" t="s">
        <v>24</v>
      </c>
      <c r="E998" s="19" t="s">
        <v>25</v>
      </c>
      <c r="F998" s="16" t="s">
        <v>18</v>
      </c>
      <c r="G998" s="17">
        <f>SUM(G1001:G1002)</f>
        <v>2028.60331</v>
      </c>
      <c r="H998" s="17">
        <f>SUM(H1001:H1002)</f>
        <v>1960.2</v>
      </c>
      <c r="I998" s="17">
        <f>SUM(I1001:I1002)</f>
        <v>39.799999999999997</v>
      </c>
      <c r="J998" s="17">
        <f>SUM(J1001:J1002)</f>
        <v>28.60331</v>
      </c>
      <c r="K998" s="15">
        <v>280028.57</v>
      </c>
      <c r="L998" s="16">
        <v>109</v>
      </c>
    </row>
    <row r="999" spans="1:12" ht="18.2" customHeight="1" x14ac:dyDescent="0.25">
      <c r="A999" s="18"/>
      <c r="B999" s="19"/>
      <c r="C999" s="19"/>
      <c r="D999" s="19"/>
      <c r="E999" s="19"/>
      <c r="F999" s="16"/>
      <c r="G999" s="17"/>
      <c r="H999" s="17"/>
      <c r="I999" s="17"/>
      <c r="J999" s="17"/>
      <c r="K999" s="15"/>
      <c r="L999" s="16"/>
    </row>
    <row r="1000" spans="1:12" ht="18.2" customHeight="1" x14ac:dyDescent="0.25">
      <c r="A1000" s="18"/>
      <c r="B1000" s="19"/>
      <c r="C1000" s="19"/>
      <c r="D1000" s="19"/>
      <c r="E1000" s="19"/>
      <c r="F1000" s="16"/>
      <c r="G1000" s="17"/>
      <c r="H1000" s="17"/>
      <c r="I1000" s="17"/>
      <c r="J1000" s="17"/>
      <c r="K1000" s="15"/>
      <c r="L1000" s="16"/>
    </row>
    <row r="1001" spans="1:12" ht="18.2" customHeight="1" x14ac:dyDescent="0.25">
      <c r="A1001" s="18"/>
      <c r="B1001" s="19"/>
      <c r="C1001" s="19"/>
      <c r="D1001" s="19"/>
      <c r="E1001" s="19"/>
      <c r="F1001" s="6" t="s">
        <v>19</v>
      </c>
      <c r="G1001" s="10">
        <f>SUM(H1001:J1001)</f>
        <v>0</v>
      </c>
      <c r="H1001" s="10">
        <v>0</v>
      </c>
      <c r="I1001" s="10">
        <v>0</v>
      </c>
      <c r="J1001" s="10">
        <v>0</v>
      </c>
      <c r="K1001" s="15"/>
      <c r="L1001" s="16"/>
    </row>
    <row r="1002" spans="1:12" ht="18.2" customHeight="1" x14ac:dyDescent="0.25">
      <c r="A1002" s="18"/>
      <c r="B1002" s="19"/>
      <c r="C1002" s="19"/>
      <c r="D1002" s="19"/>
      <c r="E1002" s="19"/>
      <c r="F1002" s="6" t="s">
        <v>20</v>
      </c>
      <c r="G1002" s="10">
        <f>SUM(H1002:J1002)</f>
        <v>2028.60331</v>
      </c>
      <c r="H1002" s="10">
        <v>1960.2</v>
      </c>
      <c r="I1002" s="10">
        <v>39.799999999999997</v>
      </c>
      <c r="J1002" s="10">
        <v>28.60331</v>
      </c>
      <c r="K1002" s="15"/>
      <c r="L1002" s="16"/>
    </row>
    <row r="1003" spans="1:12" ht="18.2" customHeight="1" x14ac:dyDescent="0.25">
      <c r="A1003" s="18">
        <v>5</v>
      </c>
      <c r="B1003" s="19" t="s">
        <v>233</v>
      </c>
      <c r="C1003" s="19" t="s">
        <v>238</v>
      </c>
      <c r="D1003" s="19" t="s">
        <v>24</v>
      </c>
      <c r="E1003" s="19" t="s">
        <v>25</v>
      </c>
      <c r="F1003" s="16" t="s">
        <v>18</v>
      </c>
      <c r="G1003" s="17">
        <f>SUM(G1006:G1007)</f>
        <v>3042.9049599999998</v>
      </c>
      <c r="H1003" s="17">
        <f>SUM(H1006:H1007)</f>
        <v>2940.3</v>
      </c>
      <c r="I1003" s="17">
        <f>SUM(I1006:I1007)</f>
        <v>59.7</v>
      </c>
      <c r="J1003" s="17">
        <f>SUM(J1006:J1007)</f>
        <v>42.904960000000003</v>
      </c>
      <c r="K1003" s="15">
        <v>147015</v>
      </c>
      <c r="L1003" s="16">
        <v>76</v>
      </c>
    </row>
    <row r="1004" spans="1:12" ht="18.2" customHeight="1" x14ac:dyDescent="0.25">
      <c r="A1004" s="18"/>
      <c r="B1004" s="19"/>
      <c r="C1004" s="19"/>
      <c r="D1004" s="19"/>
      <c r="E1004" s="19"/>
      <c r="F1004" s="16"/>
      <c r="G1004" s="17"/>
      <c r="H1004" s="17"/>
      <c r="I1004" s="17"/>
      <c r="J1004" s="17"/>
      <c r="K1004" s="15"/>
      <c r="L1004" s="16"/>
    </row>
    <row r="1005" spans="1:12" ht="18.2" customHeight="1" x14ac:dyDescent="0.25">
      <c r="A1005" s="18"/>
      <c r="B1005" s="19"/>
      <c r="C1005" s="19"/>
      <c r="D1005" s="19"/>
      <c r="E1005" s="19"/>
      <c r="F1005" s="16"/>
      <c r="G1005" s="17"/>
      <c r="H1005" s="17"/>
      <c r="I1005" s="17"/>
      <c r="J1005" s="17"/>
      <c r="K1005" s="15"/>
      <c r="L1005" s="16"/>
    </row>
    <row r="1006" spans="1:12" ht="18.2" customHeight="1" x14ac:dyDescent="0.25">
      <c r="A1006" s="18"/>
      <c r="B1006" s="19"/>
      <c r="C1006" s="19"/>
      <c r="D1006" s="19"/>
      <c r="E1006" s="19"/>
      <c r="F1006" s="6" t="s">
        <v>19</v>
      </c>
      <c r="G1006" s="10">
        <f>SUM(H1006:J1006)</f>
        <v>0</v>
      </c>
      <c r="H1006" s="10">
        <v>0</v>
      </c>
      <c r="I1006" s="10">
        <v>0</v>
      </c>
      <c r="J1006" s="10">
        <v>0</v>
      </c>
      <c r="K1006" s="15"/>
      <c r="L1006" s="16"/>
    </row>
    <row r="1007" spans="1:12" ht="18.2" customHeight="1" x14ac:dyDescent="0.25">
      <c r="A1007" s="18"/>
      <c r="B1007" s="19"/>
      <c r="C1007" s="19"/>
      <c r="D1007" s="19"/>
      <c r="E1007" s="19"/>
      <c r="F1007" s="6" t="s">
        <v>20</v>
      </c>
      <c r="G1007" s="10">
        <f>SUM(H1007:J1007)</f>
        <v>3042.9049599999998</v>
      </c>
      <c r="H1007" s="10">
        <v>2940.3</v>
      </c>
      <c r="I1007" s="10">
        <v>59.7</v>
      </c>
      <c r="J1007" s="10">
        <v>42.904960000000003</v>
      </c>
      <c r="K1007" s="15"/>
      <c r="L1007" s="16"/>
    </row>
    <row r="1008" spans="1:12" ht="18.2" customHeight="1" x14ac:dyDescent="0.25">
      <c r="A1008" s="18">
        <v>6</v>
      </c>
      <c r="B1008" s="19" t="s">
        <v>233</v>
      </c>
      <c r="C1008" s="19" t="s">
        <v>239</v>
      </c>
      <c r="D1008" s="19" t="s">
        <v>24</v>
      </c>
      <c r="E1008" s="19" t="s">
        <v>26</v>
      </c>
      <c r="F1008" s="16" t="s">
        <v>18</v>
      </c>
      <c r="G1008" s="17">
        <f>SUM(G1011:G1012)</f>
        <v>3042.9049599999998</v>
      </c>
      <c r="H1008" s="17">
        <f>SUM(H1011:H1012)</f>
        <v>2940.3</v>
      </c>
      <c r="I1008" s="17">
        <f>SUM(I1011:I1012)</f>
        <v>59.7</v>
      </c>
      <c r="J1008" s="17">
        <f>SUM(J1011:J1012)</f>
        <v>42.904960000000003</v>
      </c>
      <c r="K1008" s="15">
        <v>267300</v>
      </c>
      <c r="L1008" s="16">
        <v>107</v>
      </c>
    </row>
    <row r="1009" spans="1:12" ht="18.2" customHeight="1" x14ac:dyDescent="0.25">
      <c r="A1009" s="18"/>
      <c r="B1009" s="19"/>
      <c r="C1009" s="19"/>
      <c r="D1009" s="19"/>
      <c r="E1009" s="19"/>
      <c r="F1009" s="16"/>
      <c r="G1009" s="17"/>
      <c r="H1009" s="17"/>
      <c r="I1009" s="17"/>
      <c r="J1009" s="17"/>
      <c r="K1009" s="15"/>
      <c r="L1009" s="16"/>
    </row>
    <row r="1010" spans="1:12" ht="18.2" customHeight="1" x14ac:dyDescent="0.25">
      <c r="A1010" s="18"/>
      <c r="B1010" s="19"/>
      <c r="C1010" s="19"/>
      <c r="D1010" s="19"/>
      <c r="E1010" s="19"/>
      <c r="F1010" s="16"/>
      <c r="G1010" s="17"/>
      <c r="H1010" s="17"/>
      <c r="I1010" s="17"/>
      <c r="J1010" s="17"/>
      <c r="K1010" s="15"/>
      <c r="L1010" s="16"/>
    </row>
    <row r="1011" spans="1:12" ht="18.2" customHeight="1" x14ac:dyDescent="0.25">
      <c r="A1011" s="18"/>
      <c r="B1011" s="19"/>
      <c r="C1011" s="19"/>
      <c r="D1011" s="19"/>
      <c r="E1011" s="19"/>
      <c r="F1011" s="6" t="s">
        <v>19</v>
      </c>
      <c r="G1011" s="10">
        <f>SUM(H1011:J1011)</f>
        <v>0</v>
      </c>
      <c r="H1011" s="10">
        <v>0</v>
      </c>
      <c r="I1011" s="10">
        <v>0</v>
      </c>
      <c r="J1011" s="10">
        <v>0</v>
      </c>
      <c r="K1011" s="15"/>
      <c r="L1011" s="16"/>
    </row>
    <row r="1012" spans="1:12" ht="18.2" customHeight="1" x14ac:dyDescent="0.25">
      <c r="A1012" s="18"/>
      <c r="B1012" s="19"/>
      <c r="C1012" s="19"/>
      <c r="D1012" s="19"/>
      <c r="E1012" s="19"/>
      <c r="F1012" s="6" t="s">
        <v>20</v>
      </c>
      <c r="G1012" s="10">
        <f>SUM(H1012:J1012)</f>
        <v>3042.9049599999998</v>
      </c>
      <c r="H1012" s="10">
        <v>2940.3</v>
      </c>
      <c r="I1012" s="10">
        <v>59.7</v>
      </c>
      <c r="J1012" s="10">
        <v>42.904960000000003</v>
      </c>
      <c r="K1012" s="15"/>
      <c r="L1012" s="16"/>
    </row>
    <row r="1013" spans="1:12" ht="18.2" customHeight="1" x14ac:dyDescent="0.25">
      <c r="A1013" s="20" t="s">
        <v>240</v>
      </c>
      <c r="B1013" s="20"/>
      <c r="C1013" s="20"/>
      <c r="D1013" s="20"/>
      <c r="E1013" s="20"/>
      <c r="F1013" s="16" t="s">
        <v>18</v>
      </c>
      <c r="G1013" s="17">
        <f>SUM(G1016:G1017)</f>
        <v>19593.893849999997</v>
      </c>
      <c r="H1013" s="17">
        <f>SUM(H1018,H1023,H1028,H1033,H1038)</f>
        <v>18959.376559999997</v>
      </c>
      <c r="I1013" s="17">
        <f>SUM(I1018,I1023,I1028,I1033,I1038)</f>
        <v>384.95344</v>
      </c>
      <c r="J1013" s="17">
        <f>SUM(J1018,J1023,J1028,J1033,J1038)</f>
        <v>249.56385</v>
      </c>
      <c r="K1013" s="15" t="str">
        <f>IF(H1017=0,"-","")</f>
        <v/>
      </c>
      <c r="L1013" s="16" t="str">
        <f>IF(H1017=0,"-","")</f>
        <v/>
      </c>
    </row>
    <row r="1014" spans="1:12" ht="18.2" customHeight="1" x14ac:dyDescent="0.25">
      <c r="A1014" s="20"/>
      <c r="B1014" s="20"/>
      <c r="C1014" s="20"/>
      <c r="D1014" s="20"/>
      <c r="E1014" s="20"/>
      <c r="F1014" s="16"/>
      <c r="G1014" s="17"/>
      <c r="H1014" s="17"/>
      <c r="I1014" s="17"/>
      <c r="J1014" s="17"/>
      <c r="K1014" s="15"/>
      <c r="L1014" s="16"/>
    </row>
    <row r="1015" spans="1:12" ht="18.2" customHeight="1" x14ac:dyDescent="0.25">
      <c r="A1015" s="20"/>
      <c r="B1015" s="20"/>
      <c r="C1015" s="20"/>
      <c r="D1015" s="20"/>
      <c r="E1015" s="20"/>
      <c r="F1015" s="16"/>
      <c r="G1015" s="17"/>
      <c r="H1015" s="17"/>
      <c r="I1015" s="17"/>
      <c r="J1015" s="17"/>
      <c r="K1015" s="15"/>
      <c r="L1015" s="16"/>
    </row>
    <row r="1016" spans="1:12" ht="18.2" customHeight="1" x14ac:dyDescent="0.25">
      <c r="A1016" s="20"/>
      <c r="B1016" s="20"/>
      <c r="C1016" s="20"/>
      <c r="D1016" s="20"/>
      <c r="E1016" s="20"/>
      <c r="F1016" s="6" t="s">
        <v>19</v>
      </c>
      <c r="G1016" s="10">
        <f>SUM(H1016:J1016)</f>
        <v>0</v>
      </c>
      <c r="H1016" s="10">
        <f t="shared" ref="H1016:J1017" si="30">SUM(H1021,H1026,H1031,H1036,H1041)</f>
        <v>0</v>
      </c>
      <c r="I1016" s="10">
        <f t="shared" si="30"/>
        <v>0</v>
      </c>
      <c r="J1016" s="10">
        <f t="shared" si="30"/>
        <v>0</v>
      </c>
      <c r="K1016" s="15"/>
      <c r="L1016" s="16"/>
    </row>
    <row r="1017" spans="1:12" ht="18.2" customHeight="1" x14ac:dyDescent="0.25">
      <c r="A1017" s="20"/>
      <c r="B1017" s="20"/>
      <c r="C1017" s="20"/>
      <c r="D1017" s="20"/>
      <c r="E1017" s="20"/>
      <c r="F1017" s="6" t="s">
        <v>20</v>
      </c>
      <c r="G1017" s="10">
        <f>SUM(H1017:J1017)</f>
        <v>19593.893849999997</v>
      </c>
      <c r="H1017" s="10">
        <f t="shared" si="30"/>
        <v>18959.376559999997</v>
      </c>
      <c r="I1017" s="10">
        <f t="shared" si="30"/>
        <v>384.95344</v>
      </c>
      <c r="J1017" s="10">
        <f t="shared" si="30"/>
        <v>249.56385</v>
      </c>
      <c r="K1017" s="15"/>
      <c r="L1017" s="16"/>
    </row>
    <row r="1018" spans="1:12" ht="18.2" customHeight="1" x14ac:dyDescent="0.25">
      <c r="A1018" s="18">
        <v>1</v>
      </c>
      <c r="B1018" s="19" t="s">
        <v>241</v>
      </c>
      <c r="C1018" s="19" t="s">
        <v>242</v>
      </c>
      <c r="D1018" s="19" t="s">
        <v>24</v>
      </c>
      <c r="E1018" s="19" t="s">
        <v>25</v>
      </c>
      <c r="F1018" s="16" t="s">
        <v>18</v>
      </c>
      <c r="G1018" s="17">
        <f>SUM(G1021:G1022)</f>
        <v>1894.33</v>
      </c>
      <c r="H1018" s="17">
        <f>SUM(H1021:H1022)</f>
        <v>1856.63156</v>
      </c>
      <c r="I1018" s="17">
        <f>SUM(I1021:I1022)</f>
        <v>37.698439999999998</v>
      </c>
      <c r="J1018" s="17">
        <f>SUM(J1021:J1022)</f>
        <v>0</v>
      </c>
      <c r="K1018" s="15">
        <v>464157.89</v>
      </c>
      <c r="L1018" s="16">
        <v>146</v>
      </c>
    </row>
    <row r="1019" spans="1:12" ht="18.2" customHeight="1" x14ac:dyDescent="0.25">
      <c r="A1019" s="18"/>
      <c r="B1019" s="19"/>
      <c r="C1019" s="19"/>
      <c r="D1019" s="19"/>
      <c r="E1019" s="19"/>
      <c r="F1019" s="16"/>
      <c r="G1019" s="17"/>
      <c r="H1019" s="17"/>
      <c r="I1019" s="17"/>
      <c r="J1019" s="17"/>
      <c r="K1019" s="15"/>
      <c r="L1019" s="16"/>
    </row>
    <row r="1020" spans="1:12" ht="18.2" customHeight="1" x14ac:dyDescent="0.25">
      <c r="A1020" s="18"/>
      <c r="B1020" s="19"/>
      <c r="C1020" s="19"/>
      <c r="D1020" s="19"/>
      <c r="E1020" s="19"/>
      <c r="F1020" s="16"/>
      <c r="G1020" s="17"/>
      <c r="H1020" s="17"/>
      <c r="I1020" s="17"/>
      <c r="J1020" s="17"/>
      <c r="K1020" s="15"/>
      <c r="L1020" s="16"/>
    </row>
    <row r="1021" spans="1:12" ht="18.2" customHeight="1" x14ac:dyDescent="0.25">
      <c r="A1021" s="18"/>
      <c r="B1021" s="19"/>
      <c r="C1021" s="19"/>
      <c r="D1021" s="19"/>
      <c r="E1021" s="19"/>
      <c r="F1021" s="6" t="s">
        <v>19</v>
      </c>
      <c r="G1021" s="10">
        <f>SUM(H1021:J1021)</f>
        <v>0</v>
      </c>
      <c r="H1021" s="10">
        <v>0</v>
      </c>
      <c r="I1021" s="10">
        <v>0</v>
      </c>
      <c r="J1021" s="10">
        <v>0</v>
      </c>
      <c r="K1021" s="15"/>
      <c r="L1021" s="16"/>
    </row>
    <row r="1022" spans="1:12" ht="18.2" customHeight="1" x14ac:dyDescent="0.25">
      <c r="A1022" s="18"/>
      <c r="B1022" s="19"/>
      <c r="C1022" s="19"/>
      <c r="D1022" s="19"/>
      <c r="E1022" s="19"/>
      <c r="F1022" s="6" t="s">
        <v>20</v>
      </c>
      <c r="G1022" s="10">
        <f>SUM(H1022:J1022)</f>
        <v>1894.33</v>
      </c>
      <c r="H1022" s="10">
        <v>1856.63156</v>
      </c>
      <c r="I1022" s="10">
        <v>37.698439999999998</v>
      </c>
      <c r="J1022" s="10">
        <v>0</v>
      </c>
      <c r="K1022" s="15"/>
      <c r="L1022" s="16"/>
    </row>
    <row r="1023" spans="1:12" ht="18.2" customHeight="1" x14ac:dyDescent="0.25">
      <c r="A1023" s="18">
        <v>2</v>
      </c>
      <c r="B1023" s="19" t="s">
        <v>241</v>
      </c>
      <c r="C1023" s="19" t="s">
        <v>243</v>
      </c>
      <c r="D1023" s="19" t="s">
        <v>24</v>
      </c>
      <c r="E1023" s="19" t="s">
        <v>26</v>
      </c>
      <c r="F1023" s="16" t="s">
        <v>18</v>
      </c>
      <c r="G1023" s="17">
        <f>SUM(G1026:G1027)</f>
        <v>5477.2289300000002</v>
      </c>
      <c r="H1023" s="17">
        <f>SUM(H1026:H1027)</f>
        <v>5292.54</v>
      </c>
      <c r="I1023" s="17">
        <f>SUM(I1026:I1027)</f>
        <v>107.46</v>
      </c>
      <c r="J1023" s="17">
        <f>SUM(J1026:J1027)</f>
        <v>77.228930000000005</v>
      </c>
      <c r="K1023" s="15">
        <v>661567.5</v>
      </c>
      <c r="L1023" s="16">
        <v>154</v>
      </c>
    </row>
    <row r="1024" spans="1:12" ht="18.2" customHeight="1" x14ac:dyDescent="0.25">
      <c r="A1024" s="18"/>
      <c r="B1024" s="19"/>
      <c r="C1024" s="19"/>
      <c r="D1024" s="19"/>
      <c r="E1024" s="19"/>
      <c r="F1024" s="16"/>
      <c r="G1024" s="17"/>
      <c r="H1024" s="17"/>
      <c r="I1024" s="17"/>
      <c r="J1024" s="17"/>
      <c r="K1024" s="15"/>
      <c r="L1024" s="16"/>
    </row>
    <row r="1025" spans="1:12" ht="18.2" customHeight="1" x14ac:dyDescent="0.25">
      <c r="A1025" s="18"/>
      <c r="B1025" s="19"/>
      <c r="C1025" s="19"/>
      <c r="D1025" s="19"/>
      <c r="E1025" s="19"/>
      <c r="F1025" s="16"/>
      <c r="G1025" s="17"/>
      <c r="H1025" s="17"/>
      <c r="I1025" s="17"/>
      <c r="J1025" s="17"/>
      <c r="K1025" s="15"/>
      <c r="L1025" s="16"/>
    </row>
    <row r="1026" spans="1:12" ht="18.2" customHeight="1" x14ac:dyDescent="0.25">
      <c r="A1026" s="18"/>
      <c r="B1026" s="19"/>
      <c r="C1026" s="19"/>
      <c r="D1026" s="19"/>
      <c r="E1026" s="19"/>
      <c r="F1026" s="6" t="s">
        <v>19</v>
      </c>
      <c r="G1026" s="10">
        <f>SUM(H1026:J1026)</f>
        <v>0</v>
      </c>
      <c r="H1026" s="10">
        <v>0</v>
      </c>
      <c r="I1026" s="10">
        <v>0</v>
      </c>
      <c r="J1026" s="10">
        <v>0</v>
      </c>
      <c r="K1026" s="15"/>
      <c r="L1026" s="16"/>
    </row>
    <row r="1027" spans="1:12" ht="18.2" customHeight="1" x14ac:dyDescent="0.25">
      <c r="A1027" s="18"/>
      <c r="B1027" s="19"/>
      <c r="C1027" s="19"/>
      <c r="D1027" s="19"/>
      <c r="E1027" s="19"/>
      <c r="F1027" s="6" t="s">
        <v>20</v>
      </c>
      <c r="G1027" s="10">
        <f>SUM(H1027:J1027)</f>
        <v>5477.2289300000002</v>
      </c>
      <c r="H1027" s="10">
        <v>5292.54</v>
      </c>
      <c r="I1027" s="10">
        <v>107.46</v>
      </c>
      <c r="J1027" s="10">
        <v>77.228930000000005</v>
      </c>
      <c r="K1027" s="15"/>
      <c r="L1027" s="16"/>
    </row>
    <row r="1028" spans="1:12" ht="18.2" customHeight="1" x14ac:dyDescent="0.25">
      <c r="A1028" s="18">
        <v>3</v>
      </c>
      <c r="B1028" s="19" t="s">
        <v>241</v>
      </c>
      <c r="C1028" s="19" t="s">
        <v>244</v>
      </c>
      <c r="D1028" s="19" t="s">
        <v>24</v>
      </c>
      <c r="E1028" s="19" t="s">
        <v>26</v>
      </c>
      <c r="F1028" s="16" t="s">
        <v>18</v>
      </c>
      <c r="G1028" s="17">
        <f>SUM(G1031:G1032)</f>
        <v>2840.0446299999999</v>
      </c>
      <c r="H1028" s="17">
        <f>SUM(H1031:H1032)</f>
        <v>2744.28</v>
      </c>
      <c r="I1028" s="17">
        <f>SUM(I1031:I1032)</f>
        <v>55.72</v>
      </c>
      <c r="J1028" s="17">
        <f>SUM(J1031:J1032)</f>
        <v>40.044629999999998</v>
      </c>
      <c r="K1028" s="15">
        <v>182952</v>
      </c>
      <c r="L1028" s="16">
        <v>88</v>
      </c>
    </row>
    <row r="1029" spans="1:12" ht="18.2" customHeight="1" x14ac:dyDescent="0.25">
      <c r="A1029" s="18"/>
      <c r="B1029" s="19"/>
      <c r="C1029" s="19"/>
      <c r="D1029" s="19"/>
      <c r="E1029" s="19"/>
      <c r="F1029" s="16"/>
      <c r="G1029" s="17"/>
      <c r="H1029" s="17"/>
      <c r="I1029" s="17"/>
      <c r="J1029" s="17"/>
      <c r="K1029" s="15"/>
      <c r="L1029" s="16"/>
    </row>
    <row r="1030" spans="1:12" ht="18.2" customHeight="1" x14ac:dyDescent="0.25">
      <c r="A1030" s="18"/>
      <c r="B1030" s="19"/>
      <c r="C1030" s="19"/>
      <c r="D1030" s="19"/>
      <c r="E1030" s="19"/>
      <c r="F1030" s="16"/>
      <c r="G1030" s="17"/>
      <c r="H1030" s="17"/>
      <c r="I1030" s="17"/>
      <c r="J1030" s="17"/>
      <c r="K1030" s="15"/>
      <c r="L1030" s="16"/>
    </row>
    <row r="1031" spans="1:12" ht="18.2" customHeight="1" x14ac:dyDescent="0.25">
      <c r="A1031" s="18"/>
      <c r="B1031" s="19"/>
      <c r="C1031" s="19"/>
      <c r="D1031" s="19"/>
      <c r="E1031" s="19"/>
      <c r="F1031" s="6" t="s">
        <v>19</v>
      </c>
      <c r="G1031" s="10">
        <f>SUM(H1031:J1031)</f>
        <v>0</v>
      </c>
      <c r="H1031" s="10">
        <v>0</v>
      </c>
      <c r="I1031" s="10">
        <v>0</v>
      </c>
      <c r="J1031" s="10">
        <v>0</v>
      </c>
      <c r="K1031" s="15"/>
      <c r="L1031" s="16"/>
    </row>
    <row r="1032" spans="1:12" ht="18.2" customHeight="1" x14ac:dyDescent="0.25">
      <c r="A1032" s="18"/>
      <c r="B1032" s="19"/>
      <c r="C1032" s="19"/>
      <c r="D1032" s="19"/>
      <c r="E1032" s="19"/>
      <c r="F1032" s="6" t="s">
        <v>20</v>
      </c>
      <c r="G1032" s="10">
        <f>SUM(H1032:J1032)</f>
        <v>2840.0446299999999</v>
      </c>
      <c r="H1032" s="10">
        <v>2744.28</v>
      </c>
      <c r="I1032" s="10">
        <v>55.72</v>
      </c>
      <c r="J1032" s="10">
        <v>40.044629999999998</v>
      </c>
      <c r="K1032" s="15"/>
      <c r="L1032" s="16"/>
    </row>
    <row r="1033" spans="1:12" ht="18.2" customHeight="1" x14ac:dyDescent="0.25">
      <c r="A1033" s="18">
        <v>4</v>
      </c>
      <c r="B1033" s="19" t="s">
        <v>241</v>
      </c>
      <c r="C1033" s="19" t="s">
        <v>245</v>
      </c>
      <c r="D1033" s="19" t="s">
        <v>24</v>
      </c>
      <c r="E1033" s="19" t="s">
        <v>26</v>
      </c>
      <c r="F1033" s="16" t="s">
        <v>18</v>
      </c>
      <c r="G1033" s="17">
        <f>SUM(G1036:G1037)</f>
        <v>4209.3518599999998</v>
      </c>
      <c r="H1033" s="17">
        <f>SUM(H1036:H1037)</f>
        <v>4067.415</v>
      </c>
      <c r="I1033" s="17">
        <f>SUM(I1036:I1037)</f>
        <v>82.584999999999994</v>
      </c>
      <c r="J1033" s="17">
        <f>SUM(J1036:J1037)</f>
        <v>59.351860000000002</v>
      </c>
      <c r="K1033" s="15">
        <v>184882.5</v>
      </c>
      <c r="L1033" s="16">
        <v>90</v>
      </c>
    </row>
    <row r="1034" spans="1:12" ht="18.2" customHeight="1" x14ac:dyDescent="0.25">
      <c r="A1034" s="18"/>
      <c r="B1034" s="19"/>
      <c r="C1034" s="19"/>
      <c r="D1034" s="19"/>
      <c r="E1034" s="19"/>
      <c r="F1034" s="16"/>
      <c r="G1034" s="17"/>
      <c r="H1034" s="17"/>
      <c r="I1034" s="17"/>
      <c r="J1034" s="17"/>
      <c r="K1034" s="15"/>
      <c r="L1034" s="16"/>
    </row>
    <row r="1035" spans="1:12" ht="18.2" customHeight="1" x14ac:dyDescent="0.25">
      <c r="A1035" s="18"/>
      <c r="B1035" s="19"/>
      <c r="C1035" s="19"/>
      <c r="D1035" s="19"/>
      <c r="E1035" s="19"/>
      <c r="F1035" s="16"/>
      <c r="G1035" s="17"/>
      <c r="H1035" s="17"/>
      <c r="I1035" s="17"/>
      <c r="J1035" s="17"/>
      <c r="K1035" s="15"/>
      <c r="L1035" s="16"/>
    </row>
    <row r="1036" spans="1:12" ht="18.2" customHeight="1" x14ac:dyDescent="0.25">
      <c r="A1036" s="18"/>
      <c r="B1036" s="19"/>
      <c r="C1036" s="19"/>
      <c r="D1036" s="19"/>
      <c r="E1036" s="19"/>
      <c r="F1036" s="6" t="s">
        <v>19</v>
      </c>
      <c r="G1036" s="10">
        <f>SUM(H1036:J1036)</f>
        <v>0</v>
      </c>
      <c r="H1036" s="10">
        <v>0</v>
      </c>
      <c r="I1036" s="10">
        <v>0</v>
      </c>
      <c r="J1036" s="10">
        <v>0</v>
      </c>
      <c r="K1036" s="15"/>
      <c r="L1036" s="16"/>
    </row>
    <row r="1037" spans="1:12" ht="18.2" customHeight="1" x14ac:dyDescent="0.25">
      <c r="A1037" s="18"/>
      <c r="B1037" s="19"/>
      <c r="C1037" s="19"/>
      <c r="D1037" s="19"/>
      <c r="E1037" s="19"/>
      <c r="F1037" s="6" t="s">
        <v>20</v>
      </c>
      <c r="G1037" s="10">
        <f>SUM(H1037:J1037)</f>
        <v>4209.3518599999998</v>
      </c>
      <c r="H1037" s="10">
        <v>4067.415</v>
      </c>
      <c r="I1037" s="10">
        <v>82.584999999999994</v>
      </c>
      <c r="J1037" s="10">
        <v>59.351860000000002</v>
      </c>
      <c r="K1037" s="15"/>
      <c r="L1037" s="16"/>
    </row>
    <row r="1038" spans="1:12" ht="18.2" customHeight="1" x14ac:dyDescent="0.25">
      <c r="A1038" s="18">
        <v>5</v>
      </c>
      <c r="B1038" s="19" t="s">
        <v>241</v>
      </c>
      <c r="C1038" s="19" t="s">
        <v>246</v>
      </c>
      <c r="D1038" s="19" t="s">
        <v>24</v>
      </c>
      <c r="E1038" s="19" t="s">
        <v>26</v>
      </c>
      <c r="F1038" s="16" t="s">
        <v>18</v>
      </c>
      <c r="G1038" s="17">
        <f>SUM(G1041:G1042)</f>
        <v>5172.9384300000002</v>
      </c>
      <c r="H1038" s="17">
        <f>SUM(H1041:H1042)</f>
        <v>4998.51</v>
      </c>
      <c r="I1038" s="17">
        <f>SUM(I1041:I1042)</f>
        <v>101.49</v>
      </c>
      <c r="J1038" s="17">
        <f>SUM(J1041:J1042)</f>
        <v>72.938429999999997</v>
      </c>
      <c r="K1038" s="15">
        <v>1249627.5</v>
      </c>
      <c r="L1038" s="16">
        <v>177</v>
      </c>
    </row>
    <row r="1039" spans="1:12" ht="18.2" customHeight="1" x14ac:dyDescent="0.25">
      <c r="A1039" s="18"/>
      <c r="B1039" s="19"/>
      <c r="C1039" s="19"/>
      <c r="D1039" s="19"/>
      <c r="E1039" s="19"/>
      <c r="F1039" s="16"/>
      <c r="G1039" s="17"/>
      <c r="H1039" s="17"/>
      <c r="I1039" s="17"/>
      <c r="J1039" s="17"/>
      <c r="K1039" s="15"/>
      <c r="L1039" s="16"/>
    </row>
    <row r="1040" spans="1:12" ht="18.2" customHeight="1" x14ac:dyDescent="0.25">
      <c r="A1040" s="18"/>
      <c r="B1040" s="19"/>
      <c r="C1040" s="19"/>
      <c r="D1040" s="19"/>
      <c r="E1040" s="19"/>
      <c r="F1040" s="16"/>
      <c r="G1040" s="17"/>
      <c r="H1040" s="17"/>
      <c r="I1040" s="17"/>
      <c r="J1040" s="17"/>
      <c r="K1040" s="15"/>
      <c r="L1040" s="16"/>
    </row>
    <row r="1041" spans="1:12" ht="18.2" customHeight="1" x14ac:dyDescent="0.25">
      <c r="A1041" s="18"/>
      <c r="B1041" s="19"/>
      <c r="C1041" s="19"/>
      <c r="D1041" s="19"/>
      <c r="E1041" s="19"/>
      <c r="F1041" s="6" t="s">
        <v>19</v>
      </c>
      <c r="G1041" s="10">
        <f>SUM(H1041:J1041)</f>
        <v>0</v>
      </c>
      <c r="H1041" s="10">
        <v>0</v>
      </c>
      <c r="I1041" s="10">
        <v>0</v>
      </c>
      <c r="J1041" s="10">
        <v>0</v>
      </c>
      <c r="K1041" s="15"/>
      <c r="L1041" s="16"/>
    </row>
    <row r="1042" spans="1:12" ht="18.2" customHeight="1" x14ac:dyDescent="0.25">
      <c r="A1042" s="18"/>
      <c r="B1042" s="19"/>
      <c r="C1042" s="19"/>
      <c r="D1042" s="19"/>
      <c r="E1042" s="19"/>
      <c r="F1042" s="6" t="s">
        <v>20</v>
      </c>
      <c r="G1042" s="10">
        <f>SUM(H1042:J1042)</f>
        <v>5172.9384300000002</v>
      </c>
      <c r="H1042" s="10">
        <v>4998.51</v>
      </c>
      <c r="I1042" s="10">
        <v>101.49</v>
      </c>
      <c r="J1042" s="10">
        <v>72.938429999999997</v>
      </c>
      <c r="K1042" s="15"/>
      <c r="L1042" s="16"/>
    </row>
    <row r="1043" spans="1:12" ht="18.2" customHeight="1" x14ac:dyDescent="0.25">
      <c r="A1043" s="20" t="s">
        <v>247</v>
      </c>
      <c r="B1043" s="20"/>
      <c r="C1043" s="20"/>
      <c r="D1043" s="20"/>
      <c r="E1043" s="20"/>
      <c r="F1043" s="16" t="s">
        <v>18</v>
      </c>
      <c r="G1043" s="17">
        <f>SUM(G1046:G1047)</f>
        <v>181931.94433000003</v>
      </c>
      <c r="H1043" s="17">
        <f>SUM(H1048,H1053,H1058,H1063,H1068,H1073,H1078,H1083,H1088,H1093,H1098,H1103,H1108,H1113,H1118,H1123,H1128)</f>
        <v>176143.93407000002</v>
      </c>
      <c r="I1043" s="17">
        <f>SUM(I1048,I1053,I1058,I1063,I1068,I1073,I1078,I1083,I1088,I1093,I1098,I1103,I1108,I1113,I1118,I1123,I1128)</f>
        <v>3576.4473499999999</v>
      </c>
      <c r="J1043" s="17">
        <f>SUM(J1048,J1053,J1058,J1063,J1068,J1073,J1078,J1083,J1088,J1093,J1098,J1103,J1108,J1113,J1118,J1123,J1128)</f>
        <v>2211.5629100000001</v>
      </c>
      <c r="K1043" s="15" t="str">
        <f>IF(H1047=0,"-","")</f>
        <v/>
      </c>
      <c r="L1043" s="16" t="str">
        <f>IF(H1047=0,"-","")</f>
        <v/>
      </c>
    </row>
    <row r="1044" spans="1:12" ht="18.2" customHeight="1" x14ac:dyDescent="0.25">
      <c r="A1044" s="20"/>
      <c r="B1044" s="20"/>
      <c r="C1044" s="20"/>
      <c r="D1044" s="20"/>
      <c r="E1044" s="20"/>
      <c r="F1044" s="16"/>
      <c r="G1044" s="17"/>
      <c r="H1044" s="17"/>
      <c r="I1044" s="17"/>
      <c r="J1044" s="17"/>
      <c r="K1044" s="15"/>
      <c r="L1044" s="16"/>
    </row>
    <row r="1045" spans="1:12" ht="18.2" customHeight="1" x14ac:dyDescent="0.25">
      <c r="A1045" s="20"/>
      <c r="B1045" s="20"/>
      <c r="C1045" s="20"/>
      <c r="D1045" s="20"/>
      <c r="E1045" s="20"/>
      <c r="F1045" s="16"/>
      <c r="G1045" s="17"/>
      <c r="H1045" s="17"/>
      <c r="I1045" s="17"/>
      <c r="J1045" s="17"/>
      <c r="K1045" s="15"/>
      <c r="L1045" s="16"/>
    </row>
    <row r="1046" spans="1:12" ht="18.2" customHeight="1" x14ac:dyDescent="0.25">
      <c r="A1046" s="20"/>
      <c r="B1046" s="20"/>
      <c r="C1046" s="20"/>
      <c r="D1046" s="20"/>
      <c r="E1046" s="20"/>
      <c r="F1046" s="6" t="s">
        <v>19</v>
      </c>
      <c r="G1046" s="10">
        <f>SUM(H1046:J1046)</f>
        <v>0</v>
      </c>
      <c r="H1046" s="10">
        <f t="shared" ref="H1046:J1047" si="31">SUM(H1051,H1056,H1061,H1066,H1071,H1076,H1081,H1086,H1091,H1096,H1101,H1106,H1111,H1116,H1121,H1126,H1131)</f>
        <v>0</v>
      </c>
      <c r="I1046" s="10">
        <f t="shared" si="31"/>
        <v>0</v>
      </c>
      <c r="J1046" s="10">
        <f t="shared" si="31"/>
        <v>0</v>
      </c>
      <c r="K1046" s="15"/>
      <c r="L1046" s="16"/>
    </row>
    <row r="1047" spans="1:12" ht="18.2" customHeight="1" x14ac:dyDescent="0.25">
      <c r="A1047" s="20"/>
      <c r="B1047" s="20"/>
      <c r="C1047" s="20"/>
      <c r="D1047" s="20"/>
      <c r="E1047" s="20"/>
      <c r="F1047" s="6" t="s">
        <v>20</v>
      </c>
      <c r="G1047" s="10">
        <f>SUM(H1047:J1047)</f>
        <v>181931.94433000003</v>
      </c>
      <c r="H1047" s="10">
        <f t="shared" si="31"/>
        <v>176143.93407000002</v>
      </c>
      <c r="I1047" s="10">
        <f t="shared" si="31"/>
        <v>3576.4473499999999</v>
      </c>
      <c r="J1047" s="10">
        <f t="shared" si="31"/>
        <v>2211.5629100000001</v>
      </c>
      <c r="K1047" s="15"/>
      <c r="L1047" s="16"/>
    </row>
    <row r="1048" spans="1:12" ht="18.2" customHeight="1" x14ac:dyDescent="0.25">
      <c r="A1048" s="18">
        <v>1</v>
      </c>
      <c r="B1048" s="19" t="s">
        <v>248</v>
      </c>
      <c r="C1048" s="19" t="s">
        <v>249</v>
      </c>
      <c r="D1048" s="19" t="s">
        <v>24</v>
      </c>
      <c r="E1048" s="19" t="s">
        <v>25</v>
      </c>
      <c r="F1048" s="16" t="s">
        <v>18</v>
      </c>
      <c r="G1048" s="17">
        <f>SUM(G1051:G1052)</f>
        <v>12171.619839999999</v>
      </c>
      <c r="H1048" s="17">
        <f>SUM(H1051:H1052)</f>
        <v>11761.2</v>
      </c>
      <c r="I1048" s="17">
        <f>SUM(I1051:I1052)</f>
        <v>238.8</v>
      </c>
      <c r="J1048" s="17">
        <f>SUM(J1051:J1052)</f>
        <v>171.61984000000001</v>
      </c>
      <c r="K1048" s="15">
        <v>309505.26</v>
      </c>
      <c r="L1048" s="16">
        <v>121</v>
      </c>
    </row>
    <row r="1049" spans="1:12" ht="18.2" customHeight="1" x14ac:dyDescent="0.25">
      <c r="A1049" s="18"/>
      <c r="B1049" s="19"/>
      <c r="C1049" s="19"/>
      <c r="D1049" s="19"/>
      <c r="E1049" s="19"/>
      <c r="F1049" s="16"/>
      <c r="G1049" s="17"/>
      <c r="H1049" s="17"/>
      <c r="I1049" s="17"/>
      <c r="J1049" s="17"/>
      <c r="K1049" s="15"/>
      <c r="L1049" s="16"/>
    </row>
    <row r="1050" spans="1:12" ht="18.2" customHeight="1" x14ac:dyDescent="0.25">
      <c r="A1050" s="18"/>
      <c r="B1050" s="19"/>
      <c r="C1050" s="19"/>
      <c r="D1050" s="19"/>
      <c r="E1050" s="19"/>
      <c r="F1050" s="16"/>
      <c r="G1050" s="17"/>
      <c r="H1050" s="17"/>
      <c r="I1050" s="17"/>
      <c r="J1050" s="17"/>
      <c r="K1050" s="15"/>
      <c r="L1050" s="16"/>
    </row>
    <row r="1051" spans="1:12" ht="18.2" customHeight="1" x14ac:dyDescent="0.25">
      <c r="A1051" s="18"/>
      <c r="B1051" s="19"/>
      <c r="C1051" s="19"/>
      <c r="D1051" s="19"/>
      <c r="E1051" s="19"/>
      <c r="F1051" s="6" t="s">
        <v>19</v>
      </c>
      <c r="G1051" s="10">
        <f>SUM(H1051:J1051)</f>
        <v>0</v>
      </c>
      <c r="H1051" s="10">
        <v>0</v>
      </c>
      <c r="I1051" s="10">
        <v>0</v>
      </c>
      <c r="J1051" s="10">
        <v>0</v>
      </c>
      <c r="K1051" s="15"/>
      <c r="L1051" s="16"/>
    </row>
    <row r="1052" spans="1:12" ht="18.2" customHeight="1" x14ac:dyDescent="0.25">
      <c r="A1052" s="18"/>
      <c r="B1052" s="19"/>
      <c r="C1052" s="19"/>
      <c r="D1052" s="19"/>
      <c r="E1052" s="19"/>
      <c r="F1052" s="6" t="s">
        <v>20</v>
      </c>
      <c r="G1052" s="10">
        <f>SUM(H1052:J1052)</f>
        <v>12171.619839999999</v>
      </c>
      <c r="H1052" s="10">
        <v>11761.2</v>
      </c>
      <c r="I1052" s="10">
        <v>238.8</v>
      </c>
      <c r="J1052" s="10">
        <v>171.61984000000001</v>
      </c>
      <c r="K1052" s="15"/>
      <c r="L1052" s="16"/>
    </row>
    <row r="1053" spans="1:12" ht="18.2" customHeight="1" x14ac:dyDescent="0.25">
      <c r="A1053" s="18">
        <v>2</v>
      </c>
      <c r="B1053" s="19" t="s">
        <v>248</v>
      </c>
      <c r="C1053" s="19" t="s">
        <v>250</v>
      </c>
      <c r="D1053" s="19" t="s">
        <v>24</v>
      </c>
      <c r="E1053" s="19" t="s">
        <v>25</v>
      </c>
      <c r="F1053" s="16" t="s">
        <v>18</v>
      </c>
      <c r="G1053" s="17">
        <f>SUM(G1056:G1057)</f>
        <v>3550.0557899999999</v>
      </c>
      <c r="H1053" s="17">
        <f>SUM(H1056:H1057)</f>
        <v>3430.35</v>
      </c>
      <c r="I1053" s="17">
        <f>SUM(I1056:I1057)</f>
        <v>69.650000000000006</v>
      </c>
      <c r="J1053" s="17">
        <f>SUM(J1056:J1057)</f>
        <v>50.055790000000002</v>
      </c>
      <c r="K1053" s="15">
        <v>76230</v>
      </c>
      <c r="L1053" s="16">
        <v>36</v>
      </c>
    </row>
    <row r="1054" spans="1:12" ht="18.2" customHeight="1" x14ac:dyDescent="0.25">
      <c r="A1054" s="18"/>
      <c r="B1054" s="19"/>
      <c r="C1054" s="19"/>
      <c r="D1054" s="19"/>
      <c r="E1054" s="19"/>
      <c r="F1054" s="16"/>
      <c r="G1054" s="17"/>
      <c r="H1054" s="17"/>
      <c r="I1054" s="17"/>
      <c r="J1054" s="17"/>
      <c r="K1054" s="15"/>
      <c r="L1054" s="16"/>
    </row>
    <row r="1055" spans="1:12" ht="18.2" customHeight="1" x14ac:dyDescent="0.25">
      <c r="A1055" s="18"/>
      <c r="B1055" s="19"/>
      <c r="C1055" s="19"/>
      <c r="D1055" s="19"/>
      <c r="E1055" s="19"/>
      <c r="F1055" s="16"/>
      <c r="G1055" s="17"/>
      <c r="H1055" s="17"/>
      <c r="I1055" s="17"/>
      <c r="J1055" s="17"/>
      <c r="K1055" s="15"/>
      <c r="L1055" s="16"/>
    </row>
    <row r="1056" spans="1:12" ht="18.2" customHeight="1" x14ac:dyDescent="0.25">
      <c r="A1056" s="18"/>
      <c r="B1056" s="19"/>
      <c r="C1056" s="19"/>
      <c r="D1056" s="19"/>
      <c r="E1056" s="19"/>
      <c r="F1056" s="6" t="s">
        <v>19</v>
      </c>
      <c r="G1056" s="10">
        <f>SUM(H1056:J1056)</f>
        <v>0</v>
      </c>
      <c r="H1056" s="10">
        <v>0</v>
      </c>
      <c r="I1056" s="10">
        <v>0</v>
      </c>
      <c r="J1056" s="10">
        <v>0</v>
      </c>
      <c r="K1056" s="15"/>
      <c r="L1056" s="16"/>
    </row>
    <row r="1057" spans="1:12" ht="18.2" customHeight="1" x14ac:dyDescent="0.25">
      <c r="A1057" s="18"/>
      <c r="B1057" s="19"/>
      <c r="C1057" s="19"/>
      <c r="D1057" s="19"/>
      <c r="E1057" s="19"/>
      <c r="F1057" s="6" t="s">
        <v>20</v>
      </c>
      <c r="G1057" s="10">
        <f>SUM(H1057:J1057)</f>
        <v>3550.0557899999999</v>
      </c>
      <c r="H1057" s="10">
        <v>3430.35</v>
      </c>
      <c r="I1057" s="10">
        <v>69.650000000000006</v>
      </c>
      <c r="J1057" s="10">
        <v>50.055790000000002</v>
      </c>
      <c r="K1057" s="15"/>
      <c r="L1057" s="16"/>
    </row>
    <row r="1058" spans="1:12" ht="18.2" customHeight="1" x14ac:dyDescent="0.25">
      <c r="A1058" s="18">
        <v>3</v>
      </c>
      <c r="B1058" s="19" t="s">
        <v>248</v>
      </c>
      <c r="C1058" s="19" t="s">
        <v>251</v>
      </c>
      <c r="D1058" s="19" t="s">
        <v>24</v>
      </c>
      <c r="E1058" s="19" t="s">
        <v>25</v>
      </c>
      <c r="F1058" s="16" t="s">
        <v>18</v>
      </c>
      <c r="G1058" s="17">
        <f>SUM(G1061:G1062)</f>
        <v>8114.4132300000001</v>
      </c>
      <c r="H1058" s="17">
        <f>SUM(H1061:H1062)</f>
        <v>7840.8</v>
      </c>
      <c r="I1058" s="17">
        <f>SUM(I1061:I1062)</f>
        <v>159.19999999999999</v>
      </c>
      <c r="J1058" s="17">
        <f>SUM(J1061:J1062)</f>
        <v>114.41323</v>
      </c>
      <c r="K1058" s="15">
        <v>186685.71</v>
      </c>
      <c r="L1058" s="16">
        <v>91</v>
      </c>
    </row>
    <row r="1059" spans="1:12" ht="18.2" customHeight="1" x14ac:dyDescent="0.25">
      <c r="A1059" s="18"/>
      <c r="B1059" s="19"/>
      <c r="C1059" s="19"/>
      <c r="D1059" s="19"/>
      <c r="E1059" s="19"/>
      <c r="F1059" s="16"/>
      <c r="G1059" s="17"/>
      <c r="H1059" s="17"/>
      <c r="I1059" s="17"/>
      <c r="J1059" s="17"/>
      <c r="K1059" s="15"/>
      <c r="L1059" s="16"/>
    </row>
    <row r="1060" spans="1:12" ht="18.2" customHeight="1" x14ac:dyDescent="0.25">
      <c r="A1060" s="18"/>
      <c r="B1060" s="19"/>
      <c r="C1060" s="19"/>
      <c r="D1060" s="19"/>
      <c r="E1060" s="19"/>
      <c r="F1060" s="16"/>
      <c r="G1060" s="17"/>
      <c r="H1060" s="17"/>
      <c r="I1060" s="17"/>
      <c r="J1060" s="17"/>
      <c r="K1060" s="15"/>
      <c r="L1060" s="16"/>
    </row>
    <row r="1061" spans="1:12" ht="18.2" customHeight="1" x14ac:dyDescent="0.25">
      <c r="A1061" s="18"/>
      <c r="B1061" s="19"/>
      <c r="C1061" s="19"/>
      <c r="D1061" s="19"/>
      <c r="E1061" s="19"/>
      <c r="F1061" s="6" t="s">
        <v>19</v>
      </c>
      <c r="G1061" s="10">
        <f>SUM(H1061:J1061)</f>
        <v>0</v>
      </c>
      <c r="H1061" s="10">
        <v>0</v>
      </c>
      <c r="I1061" s="10">
        <v>0</v>
      </c>
      <c r="J1061" s="10">
        <v>0</v>
      </c>
      <c r="K1061" s="15"/>
      <c r="L1061" s="16"/>
    </row>
    <row r="1062" spans="1:12" ht="18.2" customHeight="1" x14ac:dyDescent="0.25">
      <c r="A1062" s="18"/>
      <c r="B1062" s="19"/>
      <c r="C1062" s="19"/>
      <c r="D1062" s="19"/>
      <c r="E1062" s="19"/>
      <c r="F1062" s="6" t="s">
        <v>20</v>
      </c>
      <c r="G1062" s="10">
        <f>SUM(H1062:J1062)</f>
        <v>8114.4132300000001</v>
      </c>
      <c r="H1062" s="10">
        <v>7840.8</v>
      </c>
      <c r="I1062" s="10">
        <v>159.19999999999999</v>
      </c>
      <c r="J1062" s="10">
        <v>114.41323</v>
      </c>
      <c r="K1062" s="15"/>
      <c r="L1062" s="16"/>
    </row>
    <row r="1063" spans="1:12" ht="18.2" customHeight="1" x14ac:dyDescent="0.25">
      <c r="A1063" s="18">
        <v>4</v>
      </c>
      <c r="B1063" s="19" t="s">
        <v>248</v>
      </c>
      <c r="C1063" s="19" t="s">
        <v>252</v>
      </c>
      <c r="D1063" s="19" t="s">
        <v>24</v>
      </c>
      <c r="E1063" s="19" t="s">
        <v>25</v>
      </c>
      <c r="F1063" s="16" t="s">
        <v>18</v>
      </c>
      <c r="G1063" s="17">
        <f>SUM(G1066:G1067)</f>
        <v>6085.8099199999997</v>
      </c>
      <c r="H1063" s="17">
        <f>SUM(H1066:H1067)</f>
        <v>5880.6</v>
      </c>
      <c r="I1063" s="17">
        <f>SUM(I1066:I1067)</f>
        <v>119.4</v>
      </c>
      <c r="J1063" s="17">
        <f>SUM(J1066:J1067)</f>
        <v>85.809920000000005</v>
      </c>
      <c r="K1063" s="15">
        <v>143429.26999999999</v>
      </c>
      <c r="L1063" s="16">
        <v>73</v>
      </c>
    </row>
    <row r="1064" spans="1:12" ht="18.2" customHeight="1" x14ac:dyDescent="0.25">
      <c r="A1064" s="18"/>
      <c r="B1064" s="19"/>
      <c r="C1064" s="19"/>
      <c r="D1064" s="19"/>
      <c r="E1064" s="19"/>
      <c r="F1064" s="16"/>
      <c r="G1064" s="17"/>
      <c r="H1064" s="17"/>
      <c r="I1064" s="17"/>
      <c r="J1064" s="17"/>
      <c r="K1064" s="15"/>
      <c r="L1064" s="16"/>
    </row>
    <row r="1065" spans="1:12" ht="18.2" customHeight="1" x14ac:dyDescent="0.25">
      <c r="A1065" s="18"/>
      <c r="B1065" s="19"/>
      <c r="C1065" s="19"/>
      <c r="D1065" s="19"/>
      <c r="E1065" s="19"/>
      <c r="F1065" s="16"/>
      <c r="G1065" s="17"/>
      <c r="H1065" s="17"/>
      <c r="I1065" s="17"/>
      <c r="J1065" s="17"/>
      <c r="K1065" s="15"/>
      <c r="L1065" s="16"/>
    </row>
    <row r="1066" spans="1:12" ht="18.2" customHeight="1" x14ac:dyDescent="0.25">
      <c r="A1066" s="18"/>
      <c r="B1066" s="19"/>
      <c r="C1066" s="19"/>
      <c r="D1066" s="19"/>
      <c r="E1066" s="19"/>
      <c r="F1066" s="6" t="s">
        <v>19</v>
      </c>
      <c r="G1066" s="10">
        <f>SUM(H1066:J1066)</f>
        <v>0</v>
      </c>
      <c r="H1066" s="10">
        <v>0</v>
      </c>
      <c r="I1066" s="10">
        <v>0</v>
      </c>
      <c r="J1066" s="10">
        <v>0</v>
      </c>
      <c r="K1066" s="15"/>
      <c r="L1066" s="16"/>
    </row>
    <row r="1067" spans="1:12" ht="18.2" customHeight="1" x14ac:dyDescent="0.25">
      <c r="A1067" s="18"/>
      <c r="B1067" s="19"/>
      <c r="C1067" s="19"/>
      <c r="D1067" s="19"/>
      <c r="E1067" s="19"/>
      <c r="F1067" s="6" t="s">
        <v>20</v>
      </c>
      <c r="G1067" s="10">
        <f>SUM(H1067:J1067)</f>
        <v>6085.8099199999997</v>
      </c>
      <c r="H1067" s="10">
        <v>5880.6</v>
      </c>
      <c r="I1067" s="10">
        <v>119.4</v>
      </c>
      <c r="J1067" s="10">
        <v>85.809920000000005</v>
      </c>
      <c r="K1067" s="15"/>
      <c r="L1067" s="16"/>
    </row>
    <row r="1068" spans="1:12" ht="18.2" customHeight="1" x14ac:dyDescent="0.25">
      <c r="A1068" s="18">
        <v>5</v>
      </c>
      <c r="B1068" s="19" t="s">
        <v>248</v>
      </c>
      <c r="C1068" s="19" t="s">
        <v>253</v>
      </c>
      <c r="D1068" s="19" t="s">
        <v>24</v>
      </c>
      <c r="E1068" s="19" t="s">
        <v>26</v>
      </c>
      <c r="F1068" s="16" t="s">
        <v>18</v>
      </c>
      <c r="G1068" s="17">
        <f>SUM(G1071:G1072)</f>
        <v>5210.3357299999998</v>
      </c>
      <c r="H1068" s="17">
        <f>SUM(H1071:H1072)</f>
        <v>5034.6462899999997</v>
      </c>
      <c r="I1068" s="17">
        <f>SUM(I1071:I1072)</f>
        <v>102.22371</v>
      </c>
      <c r="J1068" s="17">
        <f>SUM(J1071:J1072)</f>
        <v>73.465729999999994</v>
      </c>
      <c r="K1068" s="15">
        <v>111881.03</v>
      </c>
      <c r="L1068" s="16">
        <v>60</v>
      </c>
    </row>
    <row r="1069" spans="1:12" ht="18.2" customHeight="1" x14ac:dyDescent="0.25">
      <c r="A1069" s="18"/>
      <c r="B1069" s="19"/>
      <c r="C1069" s="19"/>
      <c r="D1069" s="19"/>
      <c r="E1069" s="19"/>
      <c r="F1069" s="16"/>
      <c r="G1069" s="17"/>
      <c r="H1069" s="17"/>
      <c r="I1069" s="17"/>
      <c r="J1069" s="17"/>
      <c r="K1069" s="15"/>
      <c r="L1069" s="16"/>
    </row>
    <row r="1070" spans="1:12" ht="18.2" customHeight="1" x14ac:dyDescent="0.25">
      <c r="A1070" s="18"/>
      <c r="B1070" s="19"/>
      <c r="C1070" s="19"/>
      <c r="D1070" s="19"/>
      <c r="E1070" s="19"/>
      <c r="F1070" s="16"/>
      <c r="G1070" s="17"/>
      <c r="H1070" s="17"/>
      <c r="I1070" s="17"/>
      <c r="J1070" s="17"/>
      <c r="K1070" s="15"/>
      <c r="L1070" s="16"/>
    </row>
    <row r="1071" spans="1:12" ht="18.2" customHeight="1" x14ac:dyDescent="0.25">
      <c r="A1071" s="18"/>
      <c r="B1071" s="19"/>
      <c r="C1071" s="19"/>
      <c r="D1071" s="19"/>
      <c r="E1071" s="19"/>
      <c r="F1071" s="6" t="s">
        <v>19</v>
      </c>
      <c r="G1071" s="10">
        <f>SUM(H1071:J1071)</f>
        <v>0</v>
      </c>
      <c r="H1071" s="10">
        <v>0</v>
      </c>
      <c r="I1071" s="10">
        <v>0</v>
      </c>
      <c r="J1071" s="10">
        <v>0</v>
      </c>
      <c r="K1071" s="15"/>
      <c r="L1071" s="16"/>
    </row>
    <row r="1072" spans="1:12" ht="18.2" customHeight="1" x14ac:dyDescent="0.25">
      <c r="A1072" s="18"/>
      <c r="B1072" s="19"/>
      <c r="C1072" s="19"/>
      <c r="D1072" s="19"/>
      <c r="E1072" s="19"/>
      <c r="F1072" s="6" t="s">
        <v>20</v>
      </c>
      <c r="G1072" s="10">
        <f>SUM(H1072:J1072)</f>
        <v>5210.3357299999998</v>
      </c>
      <c r="H1072" s="10">
        <v>5034.6462899999997</v>
      </c>
      <c r="I1072" s="10">
        <v>102.22371</v>
      </c>
      <c r="J1072" s="10">
        <v>73.465729999999994</v>
      </c>
      <c r="K1072" s="15"/>
      <c r="L1072" s="16"/>
    </row>
    <row r="1073" spans="1:12" ht="18.2" customHeight="1" x14ac:dyDescent="0.25">
      <c r="A1073" s="18">
        <v>6</v>
      </c>
      <c r="B1073" s="19" t="s">
        <v>248</v>
      </c>
      <c r="C1073" s="19" t="s">
        <v>254</v>
      </c>
      <c r="D1073" s="19" t="s">
        <v>24</v>
      </c>
      <c r="E1073" s="19" t="s">
        <v>26</v>
      </c>
      <c r="F1073" s="16" t="s">
        <v>18</v>
      </c>
      <c r="G1073" s="17">
        <f>SUM(G1076:G1077)</f>
        <v>11157.31819</v>
      </c>
      <c r="H1073" s="17">
        <f>SUM(H1076:H1077)</f>
        <v>10781.1</v>
      </c>
      <c r="I1073" s="17">
        <f>SUM(I1076:I1077)</f>
        <v>218.9</v>
      </c>
      <c r="J1073" s="17">
        <f>SUM(J1076:J1077)</f>
        <v>157.31818999999999</v>
      </c>
      <c r="K1073" s="15">
        <v>718740</v>
      </c>
      <c r="L1073" s="16">
        <v>159</v>
      </c>
    </row>
    <row r="1074" spans="1:12" ht="18.2" customHeight="1" x14ac:dyDescent="0.25">
      <c r="A1074" s="18"/>
      <c r="B1074" s="19"/>
      <c r="C1074" s="19"/>
      <c r="D1074" s="19"/>
      <c r="E1074" s="19"/>
      <c r="F1074" s="16"/>
      <c r="G1074" s="17"/>
      <c r="H1074" s="17"/>
      <c r="I1074" s="17"/>
      <c r="J1074" s="17"/>
      <c r="K1074" s="15"/>
      <c r="L1074" s="16"/>
    </row>
    <row r="1075" spans="1:12" ht="18.2" customHeight="1" x14ac:dyDescent="0.25">
      <c r="A1075" s="18"/>
      <c r="B1075" s="19"/>
      <c r="C1075" s="19"/>
      <c r="D1075" s="19"/>
      <c r="E1075" s="19"/>
      <c r="F1075" s="16"/>
      <c r="G1075" s="17"/>
      <c r="H1075" s="17"/>
      <c r="I1075" s="17"/>
      <c r="J1075" s="17"/>
      <c r="K1075" s="15"/>
      <c r="L1075" s="16"/>
    </row>
    <row r="1076" spans="1:12" ht="18.2" customHeight="1" x14ac:dyDescent="0.25">
      <c r="A1076" s="18"/>
      <c r="B1076" s="19"/>
      <c r="C1076" s="19"/>
      <c r="D1076" s="19"/>
      <c r="E1076" s="19"/>
      <c r="F1076" s="6" t="s">
        <v>19</v>
      </c>
      <c r="G1076" s="10">
        <f>SUM(H1076:J1076)</f>
        <v>0</v>
      </c>
      <c r="H1076" s="10">
        <v>0</v>
      </c>
      <c r="I1076" s="10">
        <v>0</v>
      </c>
      <c r="J1076" s="10">
        <v>0</v>
      </c>
      <c r="K1076" s="15"/>
      <c r="L1076" s="16"/>
    </row>
    <row r="1077" spans="1:12" ht="18.2" customHeight="1" x14ac:dyDescent="0.25">
      <c r="A1077" s="18"/>
      <c r="B1077" s="19"/>
      <c r="C1077" s="19"/>
      <c r="D1077" s="19"/>
      <c r="E1077" s="19"/>
      <c r="F1077" s="6" t="s">
        <v>20</v>
      </c>
      <c r="G1077" s="10">
        <f>SUM(H1077:J1077)</f>
        <v>11157.31819</v>
      </c>
      <c r="H1077" s="10">
        <v>10781.1</v>
      </c>
      <c r="I1077" s="10">
        <v>218.9</v>
      </c>
      <c r="J1077" s="10">
        <v>157.31818999999999</v>
      </c>
      <c r="K1077" s="15"/>
      <c r="L1077" s="16"/>
    </row>
    <row r="1078" spans="1:12" ht="18.2" customHeight="1" x14ac:dyDescent="0.25">
      <c r="A1078" s="18">
        <v>7</v>
      </c>
      <c r="B1078" s="19" t="s">
        <v>248</v>
      </c>
      <c r="C1078" s="19" t="s">
        <v>255</v>
      </c>
      <c r="D1078" s="19" t="s">
        <v>24</v>
      </c>
      <c r="E1078" s="19" t="s">
        <v>26</v>
      </c>
      <c r="F1078" s="16" t="s">
        <v>18</v>
      </c>
      <c r="G1078" s="17">
        <f>SUM(G1081:G1082)</f>
        <v>12171.619839999999</v>
      </c>
      <c r="H1078" s="17">
        <f>SUM(H1081:H1082)</f>
        <v>11761.2</v>
      </c>
      <c r="I1078" s="17">
        <f>SUM(I1081:I1082)</f>
        <v>238.8</v>
      </c>
      <c r="J1078" s="17">
        <f>SUM(J1081:J1082)</f>
        <v>171.61984000000001</v>
      </c>
      <c r="K1078" s="15">
        <v>286858.53999999998</v>
      </c>
      <c r="L1078" s="16">
        <v>113</v>
      </c>
    </row>
    <row r="1079" spans="1:12" ht="18.2" customHeight="1" x14ac:dyDescent="0.25">
      <c r="A1079" s="18"/>
      <c r="B1079" s="19"/>
      <c r="C1079" s="19"/>
      <c r="D1079" s="19"/>
      <c r="E1079" s="19"/>
      <c r="F1079" s="16"/>
      <c r="G1079" s="17"/>
      <c r="H1079" s="17"/>
      <c r="I1079" s="17"/>
      <c r="J1079" s="17"/>
      <c r="K1079" s="15"/>
      <c r="L1079" s="16"/>
    </row>
    <row r="1080" spans="1:12" ht="18.2" customHeight="1" x14ac:dyDescent="0.25">
      <c r="A1080" s="18"/>
      <c r="B1080" s="19"/>
      <c r="C1080" s="19"/>
      <c r="D1080" s="19"/>
      <c r="E1080" s="19"/>
      <c r="F1080" s="16"/>
      <c r="G1080" s="17"/>
      <c r="H1080" s="17"/>
      <c r="I1080" s="17"/>
      <c r="J1080" s="17"/>
      <c r="K1080" s="15"/>
      <c r="L1080" s="16"/>
    </row>
    <row r="1081" spans="1:12" ht="18.2" customHeight="1" x14ac:dyDescent="0.25">
      <c r="A1081" s="18"/>
      <c r="B1081" s="19"/>
      <c r="C1081" s="19"/>
      <c r="D1081" s="19"/>
      <c r="E1081" s="19"/>
      <c r="F1081" s="6" t="s">
        <v>19</v>
      </c>
      <c r="G1081" s="10">
        <f>SUM(H1081:J1081)</f>
        <v>0</v>
      </c>
      <c r="H1081" s="10">
        <v>0</v>
      </c>
      <c r="I1081" s="10">
        <v>0</v>
      </c>
      <c r="J1081" s="10">
        <v>0</v>
      </c>
      <c r="K1081" s="15"/>
      <c r="L1081" s="16"/>
    </row>
    <row r="1082" spans="1:12" ht="18.2" customHeight="1" x14ac:dyDescent="0.25">
      <c r="A1082" s="18"/>
      <c r="B1082" s="19"/>
      <c r="C1082" s="19"/>
      <c r="D1082" s="19"/>
      <c r="E1082" s="19"/>
      <c r="F1082" s="6" t="s">
        <v>20</v>
      </c>
      <c r="G1082" s="10">
        <f>SUM(H1082:J1082)</f>
        <v>12171.619839999999</v>
      </c>
      <c r="H1082" s="10">
        <v>11761.2</v>
      </c>
      <c r="I1082" s="10">
        <v>238.8</v>
      </c>
      <c r="J1082" s="10">
        <v>171.61984000000001</v>
      </c>
      <c r="K1082" s="15"/>
      <c r="L1082" s="16"/>
    </row>
    <row r="1083" spans="1:12" ht="18.2" customHeight="1" x14ac:dyDescent="0.25">
      <c r="A1083" s="18">
        <v>8</v>
      </c>
      <c r="B1083" s="19" t="s">
        <v>248</v>
      </c>
      <c r="C1083" s="19" t="s">
        <v>256</v>
      </c>
      <c r="D1083" s="19" t="s">
        <v>24</v>
      </c>
      <c r="E1083" s="19" t="s">
        <v>26</v>
      </c>
      <c r="F1083" s="16" t="s">
        <v>18</v>
      </c>
      <c r="G1083" s="17">
        <f>SUM(G1086:G1087)</f>
        <v>12171.619839999999</v>
      </c>
      <c r="H1083" s="17">
        <f>SUM(H1086:H1087)</f>
        <v>11761.2</v>
      </c>
      <c r="I1083" s="17">
        <f>SUM(I1086:I1087)</f>
        <v>238.8</v>
      </c>
      <c r="J1083" s="17">
        <f>SUM(J1086:J1087)</f>
        <v>171.61984000000001</v>
      </c>
      <c r="K1083" s="15">
        <v>286858.53999999998</v>
      </c>
      <c r="L1083" s="16">
        <v>114</v>
      </c>
    </row>
    <row r="1084" spans="1:12" ht="18.2" customHeight="1" x14ac:dyDescent="0.25">
      <c r="A1084" s="18"/>
      <c r="B1084" s="19"/>
      <c r="C1084" s="19"/>
      <c r="D1084" s="19"/>
      <c r="E1084" s="19"/>
      <c r="F1084" s="16"/>
      <c r="G1084" s="17"/>
      <c r="H1084" s="17"/>
      <c r="I1084" s="17"/>
      <c r="J1084" s="17"/>
      <c r="K1084" s="15"/>
      <c r="L1084" s="16"/>
    </row>
    <row r="1085" spans="1:12" ht="18.2" customHeight="1" x14ac:dyDescent="0.25">
      <c r="A1085" s="18"/>
      <c r="B1085" s="19"/>
      <c r="C1085" s="19"/>
      <c r="D1085" s="19"/>
      <c r="E1085" s="19"/>
      <c r="F1085" s="16"/>
      <c r="G1085" s="17"/>
      <c r="H1085" s="17"/>
      <c r="I1085" s="17"/>
      <c r="J1085" s="17"/>
      <c r="K1085" s="15"/>
      <c r="L1085" s="16"/>
    </row>
    <row r="1086" spans="1:12" ht="18.2" customHeight="1" x14ac:dyDescent="0.25">
      <c r="A1086" s="18"/>
      <c r="B1086" s="19"/>
      <c r="C1086" s="19"/>
      <c r="D1086" s="19"/>
      <c r="E1086" s="19"/>
      <c r="F1086" s="6" t="s">
        <v>19</v>
      </c>
      <c r="G1086" s="10">
        <f>SUM(H1086:J1086)</f>
        <v>0</v>
      </c>
      <c r="H1086" s="10">
        <v>0</v>
      </c>
      <c r="I1086" s="10">
        <v>0</v>
      </c>
      <c r="J1086" s="10">
        <v>0</v>
      </c>
      <c r="K1086" s="15"/>
      <c r="L1086" s="16"/>
    </row>
    <row r="1087" spans="1:12" ht="18.2" customHeight="1" x14ac:dyDescent="0.25">
      <c r="A1087" s="18"/>
      <c r="B1087" s="19"/>
      <c r="C1087" s="19"/>
      <c r="D1087" s="19"/>
      <c r="E1087" s="19"/>
      <c r="F1087" s="6" t="s">
        <v>20</v>
      </c>
      <c r="G1087" s="10">
        <f>SUM(H1087:J1087)</f>
        <v>12171.619839999999</v>
      </c>
      <c r="H1087" s="10">
        <v>11761.2</v>
      </c>
      <c r="I1087" s="10">
        <v>238.8</v>
      </c>
      <c r="J1087" s="10">
        <v>171.61984000000001</v>
      </c>
      <c r="K1087" s="15"/>
      <c r="L1087" s="16"/>
    </row>
    <row r="1088" spans="1:12" ht="18.2" customHeight="1" x14ac:dyDescent="0.25">
      <c r="A1088" s="18">
        <v>9</v>
      </c>
      <c r="B1088" s="19" t="s">
        <v>248</v>
      </c>
      <c r="C1088" s="19" t="s">
        <v>257</v>
      </c>
      <c r="D1088" s="19" t="s">
        <v>24</v>
      </c>
      <c r="E1088" s="19" t="s">
        <v>26</v>
      </c>
      <c r="F1088" s="16" t="s">
        <v>18</v>
      </c>
      <c r="G1088" s="17">
        <f>SUM(G1091:G1092)</f>
        <v>8114.4132300000001</v>
      </c>
      <c r="H1088" s="17">
        <f>SUM(H1091:H1092)</f>
        <v>7840.8</v>
      </c>
      <c r="I1088" s="17">
        <f>SUM(I1091:I1092)</f>
        <v>159.19999999999999</v>
      </c>
      <c r="J1088" s="17">
        <f>SUM(J1091:J1092)</f>
        <v>114.41323</v>
      </c>
      <c r="K1088" s="15">
        <v>522720</v>
      </c>
      <c r="L1088" s="16">
        <v>149</v>
      </c>
    </row>
    <row r="1089" spans="1:12" ht="18.2" customHeight="1" x14ac:dyDescent="0.25">
      <c r="A1089" s="18"/>
      <c r="B1089" s="19"/>
      <c r="C1089" s="19"/>
      <c r="D1089" s="19"/>
      <c r="E1089" s="19"/>
      <c r="F1089" s="16"/>
      <c r="G1089" s="17"/>
      <c r="H1089" s="17"/>
      <c r="I1089" s="17"/>
      <c r="J1089" s="17"/>
      <c r="K1089" s="15"/>
      <c r="L1089" s="16"/>
    </row>
    <row r="1090" spans="1:12" ht="18.2" customHeight="1" x14ac:dyDescent="0.25">
      <c r="A1090" s="18"/>
      <c r="B1090" s="19"/>
      <c r="C1090" s="19"/>
      <c r="D1090" s="19"/>
      <c r="E1090" s="19"/>
      <c r="F1090" s="16"/>
      <c r="G1090" s="17"/>
      <c r="H1090" s="17"/>
      <c r="I1090" s="17"/>
      <c r="J1090" s="17"/>
      <c r="K1090" s="15"/>
      <c r="L1090" s="16"/>
    </row>
    <row r="1091" spans="1:12" ht="18.2" customHeight="1" x14ac:dyDescent="0.25">
      <c r="A1091" s="18"/>
      <c r="B1091" s="19"/>
      <c r="C1091" s="19"/>
      <c r="D1091" s="19"/>
      <c r="E1091" s="19"/>
      <c r="F1091" s="6" t="s">
        <v>19</v>
      </c>
      <c r="G1091" s="10">
        <f>SUM(H1091:J1091)</f>
        <v>0</v>
      </c>
      <c r="H1091" s="10">
        <v>0</v>
      </c>
      <c r="I1091" s="10">
        <v>0</v>
      </c>
      <c r="J1091" s="10">
        <v>0</v>
      </c>
      <c r="K1091" s="15"/>
      <c r="L1091" s="16"/>
    </row>
    <row r="1092" spans="1:12" ht="18.2" customHeight="1" x14ac:dyDescent="0.25">
      <c r="A1092" s="18"/>
      <c r="B1092" s="19"/>
      <c r="C1092" s="19"/>
      <c r="D1092" s="19"/>
      <c r="E1092" s="19"/>
      <c r="F1092" s="6" t="s">
        <v>20</v>
      </c>
      <c r="G1092" s="10">
        <f>SUM(H1092:J1092)</f>
        <v>8114.4132300000001</v>
      </c>
      <c r="H1092" s="10">
        <v>7840.8</v>
      </c>
      <c r="I1092" s="10">
        <v>159.19999999999999</v>
      </c>
      <c r="J1092" s="10">
        <v>114.41323</v>
      </c>
      <c r="K1092" s="15"/>
      <c r="L1092" s="16"/>
    </row>
    <row r="1093" spans="1:12" ht="18.2" customHeight="1" x14ac:dyDescent="0.25">
      <c r="A1093" s="18">
        <v>10</v>
      </c>
      <c r="B1093" s="19" t="s">
        <v>248</v>
      </c>
      <c r="C1093" s="19" t="s">
        <v>258</v>
      </c>
      <c r="D1093" s="19" t="s">
        <v>24</v>
      </c>
      <c r="E1093" s="19" t="s">
        <v>26</v>
      </c>
      <c r="F1093" s="16" t="s">
        <v>18</v>
      </c>
      <c r="G1093" s="17">
        <f>SUM(G1096:G1097)</f>
        <v>8114.4132300000001</v>
      </c>
      <c r="H1093" s="17">
        <f>SUM(H1096:H1097)</f>
        <v>7840.8</v>
      </c>
      <c r="I1093" s="17">
        <f>SUM(I1096:I1097)</f>
        <v>159.19999999999999</v>
      </c>
      <c r="J1093" s="17">
        <f>SUM(J1096:J1097)</f>
        <v>114.41323</v>
      </c>
      <c r="K1093" s="15">
        <v>392040</v>
      </c>
      <c r="L1093" s="16">
        <v>135</v>
      </c>
    </row>
    <row r="1094" spans="1:12" ht="18.2" customHeight="1" x14ac:dyDescent="0.25">
      <c r="A1094" s="18"/>
      <c r="B1094" s="19"/>
      <c r="C1094" s="19"/>
      <c r="D1094" s="19"/>
      <c r="E1094" s="19"/>
      <c r="F1094" s="16"/>
      <c r="G1094" s="17"/>
      <c r="H1094" s="17"/>
      <c r="I1094" s="17"/>
      <c r="J1094" s="17"/>
      <c r="K1094" s="15"/>
      <c r="L1094" s="16"/>
    </row>
    <row r="1095" spans="1:12" ht="18.2" customHeight="1" x14ac:dyDescent="0.25">
      <c r="A1095" s="18"/>
      <c r="B1095" s="19"/>
      <c r="C1095" s="19"/>
      <c r="D1095" s="19"/>
      <c r="E1095" s="19"/>
      <c r="F1095" s="16"/>
      <c r="G1095" s="17"/>
      <c r="H1095" s="17"/>
      <c r="I1095" s="17"/>
      <c r="J1095" s="17"/>
      <c r="K1095" s="15"/>
      <c r="L1095" s="16"/>
    </row>
    <row r="1096" spans="1:12" ht="18.2" customHeight="1" x14ac:dyDescent="0.25">
      <c r="A1096" s="18"/>
      <c r="B1096" s="19"/>
      <c r="C1096" s="19"/>
      <c r="D1096" s="19"/>
      <c r="E1096" s="19"/>
      <c r="F1096" s="6" t="s">
        <v>19</v>
      </c>
      <c r="G1096" s="10">
        <f>SUM(H1096:J1096)</f>
        <v>0</v>
      </c>
      <c r="H1096" s="10">
        <v>0</v>
      </c>
      <c r="I1096" s="10">
        <v>0</v>
      </c>
      <c r="J1096" s="10">
        <v>0</v>
      </c>
      <c r="K1096" s="15"/>
      <c r="L1096" s="16"/>
    </row>
    <row r="1097" spans="1:12" ht="18.2" customHeight="1" x14ac:dyDescent="0.25">
      <c r="A1097" s="18"/>
      <c r="B1097" s="19"/>
      <c r="C1097" s="19"/>
      <c r="D1097" s="19"/>
      <c r="E1097" s="19"/>
      <c r="F1097" s="6" t="s">
        <v>20</v>
      </c>
      <c r="G1097" s="10">
        <f>SUM(H1097:J1097)</f>
        <v>8114.4132300000001</v>
      </c>
      <c r="H1097" s="10">
        <v>7840.8</v>
      </c>
      <c r="I1097" s="10">
        <v>159.19999999999999</v>
      </c>
      <c r="J1097" s="10">
        <v>114.41323</v>
      </c>
      <c r="K1097" s="15"/>
      <c r="L1097" s="16"/>
    </row>
    <row r="1098" spans="1:12" ht="18.2" customHeight="1" x14ac:dyDescent="0.25">
      <c r="A1098" s="18">
        <v>11</v>
      </c>
      <c r="B1098" s="19" t="s">
        <v>248</v>
      </c>
      <c r="C1098" s="19" t="s">
        <v>259</v>
      </c>
      <c r="D1098" s="19" t="s">
        <v>24</v>
      </c>
      <c r="E1098" s="19" t="s">
        <v>26</v>
      </c>
      <c r="F1098" s="16" t="s">
        <v>18</v>
      </c>
      <c r="G1098" s="17">
        <f>SUM(G1101:G1102)</f>
        <v>15214.524799999999</v>
      </c>
      <c r="H1098" s="17">
        <f>SUM(H1101:H1102)</f>
        <v>14701.5</v>
      </c>
      <c r="I1098" s="17">
        <f>SUM(I1101:I1102)</f>
        <v>298.5</v>
      </c>
      <c r="J1098" s="17">
        <f>SUM(J1101:J1102)</f>
        <v>214.5248</v>
      </c>
      <c r="K1098" s="15">
        <v>386881.58</v>
      </c>
      <c r="L1098" s="16">
        <v>133</v>
      </c>
    </row>
    <row r="1099" spans="1:12" ht="18.2" customHeight="1" x14ac:dyDescent="0.25">
      <c r="A1099" s="18"/>
      <c r="B1099" s="19"/>
      <c r="C1099" s="19"/>
      <c r="D1099" s="19"/>
      <c r="E1099" s="19"/>
      <c r="F1099" s="16"/>
      <c r="G1099" s="17"/>
      <c r="H1099" s="17"/>
      <c r="I1099" s="17"/>
      <c r="J1099" s="17"/>
      <c r="K1099" s="15"/>
      <c r="L1099" s="16"/>
    </row>
    <row r="1100" spans="1:12" ht="18.2" customHeight="1" x14ac:dyDescent="0.25">
      <c r="A1100" s="18"/>
      <c r="B1100" s="19"/>
      <c r="C1100" s="19"/>
      <c r="D1100" s="19"/>
      <c r="E1100" s="19"/>
      <c r="F1100" s="16"/>
      <c r="G1100" s="17"/>
      <c r="H1100" s="17"/>
      <c r="I1100" s="17"/>
      <c r="J1100" s="17"/>
      <c r="K1100" s="15"/>
      <c r="L1100" s="16"/>
    </row>
    <row r="1101" spans="1:12" ht="18.2" customHeight="1" x14ac:dyDescent="0.25">
      <c r="A1101" s="18"/>
      <c r="B1101" s="19"/>
      <c r="C1101" s="19"/>
      <c r="D1101" s="19"/>
      <c r="E1101" s="19"/>
      <c r="F1101" s="6" t="s">
        <v>19</v>
      </c>
      <c r="G1101" s="10">
        <f>SUM(H1101:J1101)</f>
        <v>0</v>
      </c>
      <c r="H1101" s="10">
        <v>0</v>
      </c>
      <c r="I1101" s="10">
        <v>0</v>
      </c>
      <c r="J1101" s="10">
        <v>0</v>
      </c>
      <c r="K1101" s="15"/>
      <c r="L1101" s="16"/>
    </row>
    <row r="1102" spans="1:12" ht="18.2" customHeight="1" x14ac:dyDescent="0.25">
      <c r="A1102" s="18"/>
      <c r="B1102" s="19"/>
      <c r="C1102" s="19"/>
      <c r="D1102" s="19"/>
      <c r="E1102" s="19"/>
      <c r="F1102" s="6" t="s">
        <v>20</v>
      </c>
      <c r="G1102" s="10">
        <f>SUM(H1102:J1102)</f>
        <v>15214.524799999999</v>
      </c>
      <c r="H1102" s="10">
        <v>14701.5</v>
      </c>
      <c r="I1102" s="10">
        <v>298.5</v>
      </c>
      <c r="J1102" s="10">
        <v>214.5248</v>
      </c>
      <c r="K1102" s="15"/>
      <c r="L1102" s="16"/>
    </row>
    <row r="1103" spans="1:12" ht="18.2" customHeight="1" x14ac:dyDescent="0.25">
      <c r="A1103" s="18">
        <v>12</v>
      </c>
      <c r="B1103" s="19" t="s">
        <v>248</v>
      </c>
      <c r="C1103" s="19" t="s">
        <v>260</v>
      </c>
      <c r="D1103" s="19" t="s">
        <v>24</v>
      </c>
      <c r="E1103" s="19" t="s">
        <v>26</v>
      </c>
      <c r="F1103" s="16" t="s">
        <v>18</v>
      </c>
      <c r="G1103" s="17">
        <f>SUM(G1106:G1107)</f>
        <v>10143.016530000001</v>
      </c>
      <c r="H1103" s="17">
        <f>SUM(H1106:H1107)</f>
        <v>9801</v>
      </c>
      <c r="I1103" s="17">
        <f>SUM(I1106:I1107)</f>
        <v>199</v>
      </c>
      <c r="J1103" s="17">
        <f>SUM(J1106:J1107)</f>
        <v>143.01652999999999</v>
      </c>
      <c r="K1103" s="15">
        <v>350035.71</v>
      </c>
      <c r="L1103" s="16">
        <v>128</v>
      </c>
    </row>
    <row r="1104" spans="1:12" ht="18.2" customHeight="1" x14ac:dyDescent="0.25">
      <c r="A1104" s="18"/>
      <c r="B1104" s="19"/>
      <c r="C1104" s="19"/>
      <c r="D1104" s="19"/>
      <c r="E1104" s="19"/>
      <c r="F1104" s="16"/>
      <c r="G1104" s="17"/>
      <c r="H1104" s="17"/>
      <c r="I1104" s="17"/>
      <c r="J1104" s="17"/>
      <c r="K1104" s="15"/>
      <c r="L1104" s="16"/>
    </row>
    <row r="1105" spans="1:12" ht="18.2" customHeight="1" x14ac:dyDescent="0.25">
      <c r="A1105" s="18"/>
      <c r="B1105" s="19"/>
      <c r="C1105" s="19"/>
      <c r="D1105" s="19"/>
      <c r="E1105" s="19"/>
      <c r="F1105" s="16"/>
      <c r="G1105" s="17"/>
      <c r="H1105" s="17"/>
      <c r="I1105" s="17"/>
      <c r="J1105" s="17"/>
      <c r="K1105" s="15"/>
      <c r="L1105" s="16"/>
    </row>
    <row r="1106" spans="1:12" ht="18.2" customHeight="1" x14ac:dyDescent="0.25">
      <c r="A1106" s="18"/>
      <c r="B1106" s="19"/>
      <c r="C1106" s="19"/>
      <c r="D1106" s="19"/>
      <c r="E1106" s="19"/>
      <c r="F1106" s="6" t="s">
        <v>19</v>
      </c>
      <c r="G1106" s="10">
        <f>SUM(H1106:J1106)</f>
        <v>0</v>
      </c>
      <c r="H1106" s="10">
        <v>0</v>
      </c>
      <c r="I1106" s="10">
        <v>0</v>
      </c>
      <c r="J1106" s="10">
        <v>0</v>
      </c>
      <c r="K1106" s="15"/>
      <c r="L1106" s="16"/>
    </row>
    <row r="1107" spans="1:12" ht="18.2" customHeight="1" x14ac:dyDescent="0.25">
      <c r="A1107" s="18"/>
      <c r="B1107" s="19"/>
      <c r="C1107" s="19"/>
      <c r="D1107" s="19"/>
      <c r="E1107" s="19"/>
      <c r="F1107" s="6" t="s">
        <v>20</v>
      </c>
      <c r="G1107" s="10">
        <f>SUM(H1107:J1107)</f>
        <v>10143.016530000001</v>
      </c>
      <c r="H1107" s="10">
        <v>9801</v>
      </c>
      <c r="I1107" s="10">
        <v>199</v>
      </c>
      <c r="J1107" s="10">
        <v>143.01652999999999</v>
      </c>
      <c r="K1107" s="15"/>
      <c r="L1107" s="16"/>
    </row>
    <row r="1108" spans="1:12" ht="18.2" customHeight="1" x14ac:dyDescent="0.25">
      <c r="A1108" s="18">
        <v>13</v>
      </c>
      <c r="B1108" s="19" t="s">
        <v>248</v>
      </c>
      <c r="C1108" s="19" t="s">
        <v>261</v>
      </c>
      <c r="D1108" s="19" t="s">
        <v>24</v>
      </c>
      <c r="E1108" s="19" t="s">
        <v>26</v>
      </c>
      <c r="F1108" s="16" t="s">
        <v>18</v>
      </c>
      <c r="G1108" s="17">
        <f>SUM(G1111:G1112)</f>
        <v>16228.82645</v>
      </c>
      <c r="H1108" s="17">
        <f>SUM(H1111:H1112)</f>
        <v>15681.6</v>
      </c>
      <c r="I1108" s="17">
        <f>SUM(I1111:I1112)</f>
        <v>318.39999999999998</v>
      </c>
      <c r="J1108" s="17">
        <f>SUM(J1111:J1112)</f>
        <v>228.82644999999999</v>
      </c>
      <c r="K1108" s="15">
        <v>423827.03</v>
      </c>
      <c r="L1108" s="16">
        <v>142</v>
      </c>
    </row>
    <row r="1109" spans="1:12" ht="18.2" customHeight="1" x14ac:dyDescent="0.25">
      <c r="A1109" s="18"/>
      <c r="B1109" s="19"/>
      <c r="C1109" s="19"/>
      <c r="D1109" s="19"/>
      <c r="E1109" s="19"/>
      <c r="F1109" s="16"/>
      <c r="G1109" s="17"/>
      <c r="H1109" s="17"/>
      <c r="I1109" s="17"/>
      <c r="J1109" s="17"/>
      <c r="K1109" s="15"/>
      <c r="L1109" s="16"/>
    </row>
    <row r="1110" spans="1:12" ht="18.2" customHeight="1" x14ac:dyDescent="0.25">
      <c r="A1110" s="18"/>
      <c r="B1110" s="19"/>
      <c r="C1110" s="19"/>
      <c r="D1110" s="19"/>
      <c r="E1110" s="19"/>
      <c r="F1110" s="16"/>
      <c r="G1110" s="17"/>
      <c r="H1110" s="17"/>
      <c r="I1110" s="17"/>
      <c r="J1110" s="17"/>
      <c r="K1110" s="15"/>
      <c r="L1110" s="16"/>
    </row>
    <row r="1111" spans="1:12" ht="18.2" customHeight="1" x14ac:dyDescent="0.25">
      <c r="A1111" s="18"/>
      <c r="B1111" s="19"/>
      <c r="C1111" s="19"/>
      <c r="D1111" s="19"/>
      <c r="E1111" s="19"/>
      <c r="F1111" s="6" t="s">
        <v>19</v>
      </c>
      <c r="G1111" s="10">
        <f>SUM(H1111:J1111)</f>
        <v>0</v>
      </c>
      <c r="H1111" s="10">
        <v>0</v>
      </c>
      <c r="I1111" s="10">
        <v>0</v>
      </c>
      <c r="J1111" s="10">
        <v>0</v>
      </c>
      <c r="K1111" s="15"/>
      <c r="L1111" s="16"/>
    </row>
    <row r="1112" spans="1:12" ht="18.2" customHeight="1" x14ac:dyDescent="0.25">
      <c r="A1112" s="18"/>
      <c r="B1112" s="19"/>
      <c r="C1112" s="19"/>
      <c r="D1112" s="19"/>
      <c r="E1112" s="19"/>
      <c r="F1112" s="6" t="s">
        <v>20</v>
      </c>
      <c r="G1112" s="10">
        <f>SUM(H1112:J1112)</f>
        <v>16228.82645</v>
      </c>
      <c r="H1112" s="10">
        <v>15681.6</v>
      </c>
      <c r="I1112" s="10">
        <v>318.39999999999998</v>
      </c>
      <c r="J1112" s="10">
        <v>228.82644999999999</v>
      </c>
      <c r="K1112" s="15"/>
      <c r="L1112" s="16"/>
    </row>
    <row r="1113" spans="1:12" ht="18.2" customHeight="1" x14ac:dyDescent="0.25">
      <c r="A1113" s="18">
        <v>14</v>
      </c>
      <c r="B1113" s="19" t="s">
        <v>248</v>
      </c>
      <c r="C1113" s="19" t="s">
        <v>262</v>
      </c>
      <c r="D1113" s="19" t="s">
        <v>24</v>
      </c>
      <c r="E1113" s="19" t="s">
        <v>26</v>
      </c>
      <c r="F1113" s="16" t="s">
        <v>18</v>
      </c>
      <c r="G1113" s="17">
        <f>SUM(G1116:G1117)</f>
        <v>10143.016530000001</v>
      </c>
      <c r="H1113" s="17">
        <f>SUM(H1116:H1117)</f>
        <v>9801</v>
      </c>
      <c r="I1113" s="17">
        <f>SUM(I1116:I1117)</f>
        <v>199</v>
      </c>
      <c r="J1113" s="17">
        <f>SUM(J1116:J1117)</f>
        <v>143.01652999999999</v>
      </c>
      <c r="K1113" s="15">
        <v>350035.71</v>
      </c>
      <c r="L1113" s="16">
        <v>129</v>
      </c>
    </row>
    <row r="1114" spans="1:12" ht="18.2" customHeight="1" x14ac:dyDescent="0.25">
      <c r="A1114" s="18"/>
      <c r="B1114" s="19"/>
      <c r="C1114" s="19"/>
      <c r="D1114" s="19"/>
      <c r="E1114" s="19"/>
      <c r="F1114" s="16"/>
      <c r="G1114" s="17"/>
      <c r="H1114" s="17"/>
      <c r="I1114" s="17"/>
      <c r="J1114" s="17"/>
      <c r="K1114" s="15"/>
      <c r="L1114" s="16"/>
    </row>
    <row r="1115" spans="1:12" ht="18.2" customHeight="1" x14ac:dyDescent="0.25">
      <c r="A1115" s="18"/>
      <c r="B1115" s="19"/>
      <c r="C1115" s="19"/>
      <c r="D1115" s="19"/>
      <c r="E1115" s="19"/>
      <c r="F1115" s="16"/>
      <c r="G1115" s="17"/>
      <c r="H1115" s="17"/>
      <c r="I1115" s="17"/>
      <c r="J1115" s="17"/>
      <c r="K1115" s="15"/>
      <c r="L1115" s="16"/>
    </row>
    <row r="1116" spans="1:12" ht="18.2" customHeight="1" x14ac:dyDescent="0.25">
      <c r="A1116" s="18"/>
      <c r="B1116" s="19"/>
      <c r="C1116" s="19"/>
      <c r="D1116" s="19"/>
      <c r="E1116" s="19"/>
      <c r="F1116" s="6" t="s">
        <v>19</v>
      </c>
      <c r="G1116" s="10">
        <f>SUM(H1116:J1116)</f>
        <v>0</v>
      </c>
      <c r="H1116" s="10">
        <v>0</v>
      </c>
      <c r="I1116" s="10">
        <v>0</v>
      </c>
      <c r="J1116" s="10">
        <v>0</v>
      </c>
      <c r="K1116" s="15"/>
      <c r="L1116" s="16"/>
    </row>
    <row r="1117" spans="1:12" ht="18.2" customHeight="1" x14ac:dyDescent="0.25">
      <c r="A1117" s="18"/>
      <c r="B1117" s="19"/>
      <c r="C1117" s="19"/>
      <c r="D1117" s="19"/>
      <c r="E1117" s="19"/>
      <c r="F1117" s="6" t="s">
        <v>20</v>
      </c>
      <c r="G1117" s="10">
        <f>SUM(H1117:J1117)</f>
        <v>10143.016530000001</v>
      </c>
      <c r="H1117" s="10">
        <v>9801</v>
      </c>
      <c r="I1117" s="10">
        <v>199</v>
      </c>
      <c r="J1117" s="10">
        <v>143.01652999999999</v>
      </c>
      <c r="K1117" s="15"/>
      <c r="L1117" s="16"/>
    </row>
    <row r="1118" spans="1:12" ht="18.2" customHeight="1" x14ac:dyDescent="0.25">
      <c r="A1118" s="18">
        <v>15</v>
      </c>
      <c r="B1118" s="19" t="s">
        <v>248</v>
      </c>
      <c r="C1118" s="19" t="s">
        <v>263</v>
      </c>
      <c r="D1118" s="19" t="s">
        <v>24</v>
      </c>
      <c r="E1118" s="19" t="s">
        <v>26</v>
      </c>
      <c r="F1118" s="16" t="s">
        <v>18</v>
      </c>
      <c r="G1118" s="17">
        <f>SUM(G1121:G1122)</f>
        <v>10143.016530000001</v>
      </c>
      <c r="H1118" s="17">
        <f>SUM(H1121:H1122)</f>
        <v>9801</v>
      </c>
      <c r="I1118" s="17">
        <f>SUM(I1121:I1122)</f>
        <v>199</v>
      </c>
      <c r="J1118" s="17">
        <f>SUM(J1121:J1122)</f>
        <v>143.01652999999999</v>
      </c>
      <c r="K1118" s="15">
        <v>67593.100000000006</v>
      </c>
      <c r="L1118" s="16">
        <v>30</v>
      </c>
    </row>
    <row r="1119" spans="1:12" ht="18.2" customHeight="1" x14ac:dyDescent="0.25">
      <c r="A1119" s="18"/>
      <c r="B1119" s="19"/>
      <c r="C1119" s="19"/>
      <c r="D1119" s="19"/>
      <c r="E1119" s="19"/>
      <c r="F1119" s="16"/>
      <c r="G1119" s="17"/>
      <c r="H1119" s="17"/>
      <c r="I1119" s="17"/>
      <c r="J1119" s="17"/>
      <c r="K1119" s="15"/>
      <c r="L1119" s="16"/>
    </row>
    <row r="1120" spans="1:12" ht="18.2" customHeight="1" x14ac:dyDescent="0.25">
      <c r="A1120" s="18"/>
      <c r="B1120" s="19"/>
      <c r="C1120" s="19"/>
      <c r="D1120" s="19"/>
      <c r="E1120" s="19"/>
      <c r="F1120" s="16"/>
      <c r="G1120" s="17"/>
      <c r="H1120" s="17"/>
      <c r="I1120" s="17"/>
      <c r="J1120" s="17"/>
      <c r="K1120" s="15"/>
      <c r="L1120" s="16"/>
    </row>
    <row r="1121" spans="1:12" ht="18.2" customHeight="1" x14ac:dyDescent="0.25">
      <c r="A1121" s="18"/>
      <c r="B1121" s="19"/>
      <c r="C1121" s="19"/>
      <c r="D1121" s="19"/>
      <c r="E1121" s="19"/>
      <c r="F1121" s="6" t="s">
        <v>19</v>
      </c>
      <c r="G1121" s="10">
        <f>SUM(H1121:J1121)</f>
        <v>0</v>
      </c>
      <c r="H1121" s="10">
        <v>0</v>
      </c>
      <c r="I1121" s="10">
        <v>0</v>
      </c>
      <c r="J1121" s="10">
        <v>0</v>
      </c>
      <c r="K1121" s="15"/>
      <c r="L1121" s="16"/>
    </row>
    <row r="1122" spans="1:12" ht="18.2" customHeight="1" x14ac:dyDescent="0.25">
      <c r="A1122" s="18"/>
      <c r="B1122" s="19"/>
      <c r="C1122" s="19"/>
      <c r="D1122" s="19"/>
      <c r="E1122" s="19"/>
      <c r="F1122" s="6" t="s">
        <v>20</v>
      </c>
      <c r="G1122" s="10">
        <f>SUM(H1122:J1122)</f>
        <v>10143.016530000001</v>
      </c>
      <c r="H1122" s="10">
        <v>9801</v>
      </c>
      <c r="I1122" s="10">
        <v>199</v>
      </c>
      <c r="J1122" s="10">
        <v>143.01652999999999</v>
      </c>
      <c r="K1122" s="15"/>
      <c r="L1122" s="16"/>
    </row>
    <row r="1123" spans="1:12" ht="18.2" customHeight="1" x14ac:dyDescent="0.25">
      <c r="A1123" s="18">
        <v>16</v>
      </c>
      <c r="B1123" s="19" t="s">
        <v>248</v>
      </c>
      <c r="C1123" s="19" t="s">
        <v>264</v>
      </c>
      <c r="D1123" s="19" t="s">
        <v>24</v>
      </c>
      <c r="E1123" s="19" t="s">
        <v>26</v>
      </c>
      <c r="F1123" s="16" t="s">
        <v>18</v>
      </c>
      <c r="G1123" s="17">
        <f>SUM(G1126:G1127)</f>
        <v>8114.4132300000001</v>
      </c>
      <c r="H1123" s="17">
        <f>SUM(H1126:H1127)</f>
        <v>7840.8</v>
      </c>
      <c r="I1123" s="17">
        <f>SUM(I1126:I1127)</f>
        <v>159.19999999999999</v>
      </c>
      <c r="J1123" s="17">
        <f>SUM(J1126:J1127)</f>
        <v>114.41323</v>
      </c>
      <c r="K1123" s="15">
        <v>87120</v>
      </c>
      <c r="L1123" s="16">
        <v>44</v>
      </c>
    </row>
    <row r="1124" spans="1:12" ht="18.2" customHeight="1" x14ac:dyDescent="0.25">
      <c r="A1124" s="18"/>
      <c r="B1124" s="19"/>
      <c r="C1124" s="19"/>
      <c r="D1124" s="19"/>
      <c r="E1124" s="19"/>
      <c r="F1124" s="16"/>
      <c r="G1124" s="17"/>
      <c r="H1124" s="17"/>
      <c r="I1124" s="17"/>
      <c r="J1124" s="17"/>
      <c r="K1124" s="15"/>
      <c r="L1124" s="16"/>
    </row>
    <row r="1125" spans="1:12" ht="18.2" customHeight="1" x14ac:dyDescent="0.25">
      <c r="A1125" s="18"/>
      <c r="B1125" s="19"/>
      <c r="C1125" s="19"/>
      <c r="D1125" s="19"/>
      <c r="E1125" s="19"/>
      <c r="F1125" s="16"/>
      <c r="G1125" s="17"/>
      <c r="H1125" s="17"/>
      <c r="I1125" s="17"/>
      <c r="J1125" s="17"/>
      <c r="K1125" s="15"/>
      <c r="L1125" s="16"/>
    </row>
    <row r="1126" spans="1:12" ht="18.2" customHeight="1" x14ac:dyDescent="0.25">
      <c r="A1126" s="18"/>
      <c r="B1126" s="19"/>
      <c r="C1126" s="19"/>
      <c r="D1126" s="19"/>
      <c r="E1126" s="19"/>
      <c r="F1126" s="6" t="s">
        <v>19</v>
      </c>
      <c r="G1126" s="10">
        <f>SUM(H1126:J1126)</f>
        <v>0</v>
      </c>
      <c r="H1126" s="10">
        <v>0</v>
      </c>
      <c r="I1126" s="10">
        <v>0</v>
      </c>
      <c r="J1126" s="10">
        <v>0</v>
      </c>
      <c r="K1126" s="15"/>
      <c r="L1126" s="16"/>
    </row>
    <row r="1127" spans="1:12" ht="18.2" customHeight="1" x14ac:dyDescent="0.25">
      <c r="A1127" s="18"/>
      <c r="B1127" s="19"/>
      <c r="C1127" s="19"/>
      <c r="D1127" s="19"/>
      <c r="E1127" s="19"/>
      <c r="F1127" s="6" t="s">
        <v>20</v>
      </c>
      <c r="G1127" s="10">
        <f>SUM(H1127:J1127)</f>
        <v>8114.4132300000001</v>
      </c>
      <c r="H1127" s="10">
        <v>7840.8</v>
      </c>
      <c r="I1127" s="10">
        <v>159.19999999999999</v>
      </c>
      <c r="J1127" s="10">
        <v>114.41323</v>
      </c>
      <c r="K1127" s="15"/>
      <c r="L1127" s="16"/>
    </row>
    <row r="1128" spans="1:12" ht="18.2" customHeight="1" x14ac:dyDescent="0.25">
      <c r="A1128" s="18">
        <v>17</v>
      </c>
      <c r="B1128" s="19" t="s">
        <v>248</v>
      </c>
      <c r="C1128" s="19" t="s">
        <v>265</v>
      </c>
      <c r="D1128" s="19" t="s">
        <v>24</v>
      </c>
      <c r="E1128" s="19" t="s">
        <v>26</v>
      </c>
      <c r="F1128" s="16" t="s">
        <v>18</v>
      </c>
      <c r="G1128" s="17">
        <f>SUM(G1131:G1132)</f>
        <v>25083.511420000003</v>
      </c>
      <c r="H1128" s="17">
        <f>SUM(H1131:H1132)</f>
        <v>24584.337780000002</v>
      </c>
      <c r="I1128" s="17">
        <f>SUM(I1131:I1132)</f>
        <v>499.17363999999998</v>
      </c>
      <c r="J1128" s="17">
        <f>SUM(J1131:J1132)</f>
        <v>0</v>
      </c>
      <c r="K1128" s="15">
        <v>109231.65</v>
      </c>
      <c r="L1128" s="16">
        <v>58</v>
      </c>
    </row>
    <row r="1129" spans="1:12" ht="18.2" customHeight="1" x14ac:dyDescent="0.25">
      <c r="A1129" s="18"/>
      <c r="B1129" s="19"/>
      <c r="C1129" s="19"/>
      <c r="D1129" s="19"/>
      <c r="E1129" s="19"/>
      <c r="F1129" s="16"/>
      <c r="G1129" s="17"/>
      <c r="H1129" s="17"/>
      <c r="I1129" s="17"/>
      <c r="J1129" s="17"/>
      <c r="K1129" s="15"/>
      <c r="L1129" s="16"/>
    </row>
    <row r="1130" spans="1:12" ht="18.2" customHeight="1" x14ac:dyDescent="0.25">
      <c r="A1130" s="18"/>
      <c r="B1130" s="19"/>
      <c r="C1130" s="19"/>
      <c r="D1130" s="19"/>
      <c r="E1130" s="19"/>
      <c r="F1130" s="16"/>
      <c r="G1130" s="17"/>
      <c r="H1130" s="17"/>
      <c r="I1130" s="17"/>
      <c r="J1130" s="17"/>
      <c r="K1130" s="15"/>
      <c r="L1130" s="16"/>
    </row>
    <row r="1131" spans="1:12" ht="18.2" customHeight="1" x14ac:dyDescent="0.25">
      <c r="A1131" s="18"/>
      <c r="B1131" s="19"/>
      <c r="C1131" s="19"/>
      <c r="D1131" s="19"/>
      <c r="E1131" s="19"/>
      <c r="F1131" s="6" t="s">
        <v>19</v>
      </c>
      <c r="G1131" s="10">
        <f>SUM(H1131:J1131)</f>
        <v>0</v>
      </c>
      <c r="H1131" s="10">
        <v>0</v>
      </c>
      <c r="I1131" s="10">
        <v>0</v>
      </c>
      <c r="J1131" s="10">
        <v>0</v>
      </c>
      <c r="K1131" s="15"/>
      <c r="L1131" s="16"/>
    </row>
    <row r="1132" spans="1:12" ht="52.5" customHeight="1" x14ac:dyDescent="0.25">
      <c r="A1132" s="18"/>
      <c r="B1132" s="19"/>
      <c r="C1132" s="19"/>
      <c r="D1132" s="19"/>
      <c r="E1132" s="19"/>
      <c r="F1132" s="6" t="s">
        <v>20</v>
      </c>
      <c r="G1132" s="10">
        <f>SUM(H1132:J1132)</f>
        <v>25083.511420000003</v>
      </c>
      <c r="H1132" s="10">
        <v>24584.337780000002</v>
      </c>
      <c r="I1132" s="10">
        <v>499.17363999999998</v>
      </c>
      <c r="J1132" s="10">
        <v>0</v>
      </c>
      <c r="K1132" s="15"/>
      <c r="L1132" s="16"/>
    </row>
    <row r="1134" spans="1:12" ht="54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578">
    <mergeCell ref="B2:H2"/>
    <mergeCell ref="I2:L2"/>
    <mergeCell ref="A5:L5"/>
    <mergeCell ref="A6:L6"/>
    <mergeCell ref="A13:E17"/>
    <mergeCell ref="F13:F15"/>
    <mergeCell ref="G13:G15"/>
    <mergeCell ref="H13:H15"/>
    <mergeCell ref="I13:I15"/>
    <mergeCell ref="J13:J15"/>
    <mergeCell ref="K13:K17"/>
    <mergeCell ref="L13:L17"/>
    <mergeCell ref="A8:A11"/>
    <mergeCell ref="B8:E8"/>
    <mergeCell ref="F8:L8"/>
    <mergeCell ref="B9:B11"/>
    <mergeCell ref="C9:C11"/>
    <mergeCell ref="D9:D11"/>
    <mergeCell ref="E9:E11"/>
    <mergeCell ref="F9:G10"/>
    <mergeCell ref="H9:J9"/>
    <mergeCell ref="K9:K10"/>
    <mergeCell ref="L9:L10"/>
    <mergeCell ref="F11:G11"/>
    <mergeCell ref="J18:J20"/>
    <mergeCell ref="K18:K22"/>
    <mergeCell ref="L18:L22"/>
    <mergeCell ref="A23:A27"/>
    <mergeCell ref="B23:B27"/>
    <mergeCell ref="C23:C27"/>
    <mergeCell ref="D23:D27"/>
    <mergeCell ref="E23:E27"/>
    <mergeCell ref="F23:F25"/>
    <mergeCell ref="G23:G25"/>
    <mergeCell ref="H23:H25"/>
    <mergeCell ref="I23:I25"/>
    <mergeCell ref="J23:J25"/>
    <mergeCell ref="K23:K27"/>
    <mergeCell ref="L23:L27"/>
    <mergeCell ref="A18:E22"/>
    <mergeCell ref="F18:F20"/>
    <mergeCell ref="G18:G20"/>
    <mergeCell ref="H18:H20"/>
    <mergeCell ref="I18:I20"/>
    <mergeCell ref="K28:K32"/>
    <mergeCell ref="L28:L32"/>
    <mergeCell ref="A33:E37"/>
    <mergeCell ref="F33:F35"/>
    <mergeCell ref="G33:G35"/>
    <mergeCell ref="H33:H35"/>
    <mergeCell ref="I33:I35"/>
    <mergeCell ref="J33:J35"/>
    <mergeCell ref="K33:K37"/>
    <mergeCell ref="L33:L37"/>
    <mergeCell ref="F28:F30"/>
    <mergeCell ref="G28:G30"/>
    <mergeCell ref="H28:H30"/>
    <mergeCell ref="I28:I30"/>
    <mergeCell ref="J28:J30"/>
    <mergeCell ref="A28:A32"/>
    <mergeCell ref="B28:B32"/>
    <mergeCell ref="C28:C32"/>
    <mergeCell ref="D28:D32"/>
    <mergeCell ref="E28:E32"/>
    <mergeCell ref="K38:K42"/>
    <mergeCell ref="L38:L42"/>
    <mergeCell ref="A43:A47"/>
    <mergeCell ref="B43:B47"/>
    <mergeCell ref="C43:C47"/>
    <mergeCell ref="D43:D47"/>
    <mergeCell ref="E43:E47"/>
    <mergeCell ref="F43:F45"/>
    <mergeCell ref="G43:G45"/>
    <mergeCell ref="H43:H45"/>
    <mergeCell ref="I43:I45"/>
    <mergeCell ref="J43:J45"/>
    <mergeCell ref="K43:K47"/>
    <mergeCell ref="L43:L47"/>
    <mergeCell ref="F38:F40"/>
    <mergeCell ref="G38:G40"/>
    <mergeCell ref="H38:H40"/>
    <mergeCell ref="I38:I40"/>
    <mergeCell ref="J38:J40"/>
    <mergeCell ref="A38:A42"/>
    <mergeCell ref="B38:B42"/>
    <mergeCell ref="C38:C42"/>
    <mergeCell ref="D38:D42"/>
    <mergeCell ref="E38:E42"/>
    <mergeCell ref="K48:K52"/>
    <mergeCell ref="L48:L52"/>
    <mergeCell ref="A53:A57"/>
    <mergeCell ref="B53:B57"/>
    <mergeCell ref="C53:C57"/>
    <mergeCell ref="D53:D57"/>
    <mergeCell ref="E53:E57"/>
    <mergeCell ref="F53:F55"/>
    <mergeCell ref="G53:G55"/>
    <mergeCell ref="H53:H55"/>
    <mergeCell ref="I53:I55"/>
    <mergeCell ref="J53:J55"/>
    <mergeCell ref="K53:K57"/>
    <mergeCell ref="L53:L57"/>
    <mergeCell ref="F48:F50"/>
    <mergeCell ref="G48:G50"/>
    <mergeCell ref="H48:H50"/>
    <mergeCell ref="I48:I50"/>
    <mergeCell ref="J48:J50"/>
    <mergeCell ref="A48:A52"/>
    <mergeCell ref="B48:B52"/>
    <mergeCell ref="C48:C52"/>
    <mergeCell ref="D48:D52"/>
    <mergeCell ref="E48:E52"/>
    <mergeCell ref="K58:K62"/>
    <mergeCell ref="L58:L62"/>
    <mergeCell ref="A63:A67"/>
    <mergeCell ref="B63:B67"/>
    <mergeCell ref="C63:C67"/>
    <mergeCell ref="D63:D67"/>
    <mergeCell ref="E63:E67"/>
    <mergeCell ref="F63:F65"/>
    <mergeCell ref="G63:G65"/>
    <mergeCell ref="H63:H65"/>
    <mergeCell ref="I63:I65"/>
    <mergeCell ref="J63:J65"/>
    <mergeCell ref="K63:K67"/>
    <mergeCell ref="L63:L67"/>
    <mergeCell ref="F58:F60"/>
    <mergeCell ref="G58:G60"/>
    <mergeCell ref="H58:H60"/>
    <mergeCell ref="I58:I60"/>
    <mergeCell ref="J58:J60"/>
    <mergeCell ref="A58:A62"/>
    <mergeCell ref="B58:B62"/>
    <mergeCell ref="C58:C62"/>
    <mergeCell ref="D58:D62"/>
    <mergeCell ref="E58:E62"/>
    <mergeCell ref="J68:J70"/>
    <mergeCell ref="K68:K72"/>
    <mergeCell ref="L68:L72"/>
    <mergeCell ref="A73:A77"/>
    <mergeCell ref="B73:B77"/>
    <mergeCell ref="C73:C77"/>
    <mergeCell ref="D73:D77"/>
    <mergeCell ref="E73:E77"/>
    <mergeCell ref="F73:F75"/>
    <mergeCell ref="G73:G75"/>
    <mergeCell ref="H73:H75"/>
    <mergeCell ref="I73:I75"/>
    <mergeCell ref="J73:J75"/>
    <mergeCell ref="K73:K77"/>
    <mergeCell ref="L73:L77"/>
    <mergeCell ref="A68:E72"/>
    <mergeCell ref="F68:F70"/>
    <mergeCell ref="G68:G70"/>
    <mergeCell ref="H68:H70"/>
    <mergeCell ref="I68:I70"/>
    <mergeCell ref="K78:K82"/>
    <mergeCell ref="L78:L82"/>
    <mergeCell ref="A83:A87"/>
    <mergeCell ref="B83:B87"/>
    <mergeCell ref="C83:C87"/>
    <mergeCell ref="D83:D87"/>
    <mergeCell ref="E83:E87"/>
    <mergeCell ref="F83:F85"/>
    <mergeCell ref="G83:G85"/>
    <mergeCell ref="H83:H85"/>
    <mergeCell ref="I83:I85"/>
    <mergeCell ref="J83:J85"/>
    <mergeCell ref="K83:K87"/>
    <mergeCell ref="L83:L87"/>
    <mergeCell ref="F78:F80"/>
    <mergeCell ref="G78:G80"/>
    <mergeCell ref="H78:H80"/>
    <mergeCell ref="I78:I80"/>
    <mergeCell ref="J78:J80"/>
    <mergeCell ref="A78:A82"/>
    <mergeCell ref="B78:B82"/>
    <mergeCell ref="C78:C82"/>
    <mergeCell ref="D78:D82"/>
    <mergeCell ref="E78:E82"/>
    <mergeCell ref="J88:J90"/>
    <mergeCell ref="K88:K92"/>
    <mergeCell ref="L88:L92"/>
    <mergeCell ref="A93:A97"/>
    <mergeCell ref="B93:B97"/>
    <mergeCell ref="C93:C97"/>
    <mergeCell ref="D93:D97"/>
    <mergeCell ref="E93:E97"/>
    <mergeCell ref="F93:F95"/>
    <mergeCell ref="G93:G95"/>
    <mergeCell ref="H93:H95"/>
    <mergeCell ref="I93:I95"/>
    <mergeCell ref="J93:J95"/>
    <mergeCell ref="K93:K97"/>
    <mergeCell ref="L93:L97"/>
    <mergeCell ref="A88:E92"/>
    <mergeCell ref="F88:F90"/>
    <mergeCell ref="G88:G90"/>
    <mergeCell ref="H88:H90"/>
    <mergeCell ref="I88:I90"/>
    <mergeCell ref="K98:K102"/>
    <mergeCell ref="L98:L102"/>
    <mergeCell ref="A103:A107"/>
    <mergeCell ref="B103:B107"/>
    <mergeCell ref="C103:C107"/>
    <mergeCell ref="D103:D107"/>
    <mergeCell ref="E103:E107"/>
    <mergeCell ref="F103:F105"/>
    <mergeCell ref="G103:G105"/>
    <mergeCell ref="H103:H105"/>
    <mergeCell ref="I103:I105"/>
    <mergeCell ref="J103:J105"/>
    <mergeCell ref="K103:K107"/>
    <mergeCell ref="L103:L107"/>
    <mergeCell ref="F98:F100"/>
    <mergeCell ref="G98:G100"/>
    <mergeCell ref="H98:H100"/>
    <mergeCell ref="I98:I100"/>
    <mergeCell ref="J98:J100"/>
    <mergeCell ref="A98:A102"/>
    <mergeCell ref="B98:B102"/>
    <mergeCell ref="C98:C102"/>
    <mergeCell ref="D98:D102"/>
    <mergeCell ref="E98:E102"/>
    <mergeCell ref="K108:K112"/>
    <mergeCell ref="L108:L112"/>
    <mergeCell ref="A113:E117"/>
    <mergeCell ref="F113:F115"/>
    <mergeCell ref="G113:G115"/>
    <mergeCell ref="H113:H115"/>
    <mergeCell ref="I113:I115"/>
    <mergeCell ref="J113:J115"/>
    <mergeCell ref="K113:K117"/>
    <mergeCell ref="L113:L117"/>
    <mergeCell ref="F108:F110"/>
    <mergeCell ref="G108:G110"/>
    <mergeCell ref="H108:H110"/>
    <mergeCell ref="I108:I110"/>
    <mergeCell ref="J108:J110"/>
    <mergeCell ref="A108:A112"/>
    <mergeCell ref="B108:B112"/>
    <mergeCell ref="C108:C112"/>
    <mergeCell ref="D108:D112"/>
    <mergeCell ref="E108:E112"/>
    <mergeCell ref="K118:K122"/>
    <mergeCell ref="L118:L122"/>
    <mergeCell ref="A123:A127"/>
    <mergeCell ref="B123:B127"/>
    <mergeCell ref="C123:C127"/>
    <mergeCell ref="D123:D127"/>
    <mergeCell ref="E123:E127"/>
    <mergeCell ref="F123:F125"/>
    <mergeCell ref="G123:G125"/>
    <mergeCell ref="H123:H125"/>
    <mergeCell ref="I123:I125"/>
    <mergeCell ref="J123:J125"/>
    <mergeCell ref="K123:K127"/>
    <mergeCell ref="L123:L127"/>
    <mergeCell ref="F118:F120"/>
    <mergeCell ref="G118:G120"/>
    <mergeCell ref="H118:H120"/>
    <mergeCell ref="I118:I120"/>
    <mergeCell ref="J118:J120"/>
    <mergeCell ref="A118:A122"/>
    <mergeCell ref="B118:B122"/>
    <mergeCell ref="C118:C122"/>
    <mergeCell ref="D118:D122"/>
    <mergeCell ref="E118:E122"/>
    <mergeCell ref="K128:K132"/>
    <mergeCell ref="L128:L132"/>
    <mergeCell ref="A133:A137"/>
    <mergeCell ref="B133:B137"/>
    <mergeCell ref="C133:C137"/>
    <mergeCell ref="D133:D137"/>
    <mergeCell ref="E133:E137"/>
    <mergeCell ref="F133:F135"/>
    <mergeCell ref="G133:G135"/>
    <mergeCell ref="H133:H135"/>
    <mergeCell ref="I133:I135"/>
    <mergeCell ref="J133:J135"/>
    <mergeCell ref="K133:K137"/>
    <mergeCell ref="L133:L137"/>
    <mergeCell ref="F128:F130"/>
    <mergeCell ref="G128:G130"/>
    <mergeCell ref="H128:H130"/>
    <mergeCell ref="I128:I130"/>
    <mergeCell ref="J128:J130"/>
    <mergeCell ref="A128:A132"/>
    <mergeCell ref="B128:B132"/>
    <mergeCell ref="C128:C132"/>
    <mergeCell ref="D128:D132"/>
    <mergeCell ref="E128:E132"/>
    <mergeCell ref="K138:K142"/>
    <mergeCell ref="L138:L142"/>
    <mergeCell ref="A143:A147"/>
    <mergeCell ref="B143:B147"/>
    <mergeCell ref="C143:C147"/>
    <mergeCell ref="D143:D147"/>
    <mergeCell ref="E143:E147"/>
    <mergeCell ref="F143:F145"/>
    <mergeCell ref="G143:G145"/>
    <mergeCell ref="H143:H145"/>
    <mergeCell ref="I143:I145"/>
    <mergeCell ref="J143:J145"/>
    <mergeCell ref="K143:K147"/>
    <mergeCell ref="L143:L147"/>
    <mergeCell ref="F138:F140"/>
    <mergeCell ref="G138:G140"/>
    <mergeCell ref="H138:H140"/>
    <mergeCell ref="I138:I140"/>
    <mergeCell ref="J138:J140"/>
    <mergeCell ref="A138:A142"/>
    <mergeCell ref="B138:B142"/>
    <mergeCell ref="C138:C142"/>
    <mergeCell ref="D138:D142"/>
    <mergeCell ref="E138:E142"/>
    <mergeCell ref="K148:K152"/>
    <mergeCell ref="L148:L152"/>
    <mergeCell ref="A153:A157"/>
    <mergeCell ref="B153:B157"/>
    <mergeCell ref="C153:C157"/>
    <mergeCell ref="D153:D157"/>
    <mergeCell ref="E153:E157"/>
    <mergeCell ref="F153:F155"/>
    <mergeCell ref="G153:G155"/>
    <mergeCell ref="H153:H155"/>
    <mergeCell ref="I153:I155"/>
    <mergeCell ref="J153:J155"/>
    <mergeCell ref="K153:K157"/>
    <mergeCell ref="L153:L157"/>
    <mergeCell ref="F148:F150"/>
    <mergeCell ref="G148:G150"/>
    <mergeCell ref="H148:H150"/>
    <mergeCell ref="I148:I150"/>
    <mergeCell ref="J148:J150"/>
    <mergeCell ref="A148:A152"/>
    <mergeCell ref="B148:B152"/>
    <mergeCell ref="C148:C152"/>
    <mergeCell ref="D148:D152"/>
    <mergeCell ref="E148:E152"/>
    <mergeCell ref="K158:K162"/>
    <mergeCell ref="L158:L162"/>
    <mergeCell ref="A163:E167"/>
    <mergeCell ref="F163:F165"/>
    <mergeCell ref="G163:G165"/>
    <mergeCell ref="H163:H165"/>
    <mergeCell ref="I163:I165"/>
    <mergeCell ref="J163:J165"/>
    <mergeCell ref="K163:K167"/>
    <mergeCell ref="L163:L167"/>
    <mergeCell ref="F158:F160"/>
    <mergeCell ref="G158:G160"/>
    <mergeCell ref="H158:H160"/>
    <mergeCell ref="I158:I160"/>
    <mergeCell ref="J158:J160"/>
    <mergeCell ref="A158:A162"/>
    <mergeCell ref="B158:B162"/>
    <mergeCell ref="C158:C162"/>
    <mergeCell ref="D158:D162"/>
    <mergeCell ref="E158:E162"/>
    <mergeCell ref="K168:K172"/>
    <mergeCell ref="L168:L172"/>
    <mergeCell ref="A173:A177"/>
    <mergeCell ref="B173:B177"/>
    <mergeCell ref="C173:C177"/>
    <mergeCell ref="D173:D177"/>
    <mergeCell ref="E173:E177"/>
    <mergeCell ref="F173:F175"/>
    <mergeCell ref="G173:G175"/>
    <mergeCell ref="H173:H175"/>
    <mergeCell ref="I173:I175"/>
    <mergeCell ref="J173:J175"/>
    <mergeCell ref="K173:K177"/>
    <mergeCell ref="L173:L177"/>
    <mergeCell ref="F168:F170"/>
    <mergeCell ref="G168:G170"/>
    <mergeCell ref="H168:H170"/>
    <mergeCell ref="I168:I170"/>
    <mergeCell ref="J168:J170"/>
    <mergeCell ref="A168:A172"/>
    <mergeCell ref="B168:B172"/>
    <mergeCell ref="C168:C172"/>
    <mergeCell ref="D168:D172"/>
    <mergeCell ref="E168:E172"/>
    <mergeCell ref="K178:K182"/>
    <mergeCell ref="L178:L182"/>
    <mergeCell ref="A183:A187"/>
    <mergeCell ref="B183:B187"/>
    <mergeCell ref="C183:C187"/>
    <mergeCell ref="D183:D187"/>
    <mergeCell ref="E183:E187"/>
    <mergeCell ref="F183:F185"/>
    <mergeCell ref="G183:G185"/>
    <mergeCell ref="H183:H185"/>
    <mergeCell ref="I183:I185"/>
    <mergeCell ref="J183:J185"/>
    <mergeCell ref="K183:K187"/>
    <mergeCell ref="L183:L187"/>
    <mergeCell ref="F178:F180"/>
    <mergeCell ref="G178:G180"/>
    <mergeCell ref="H178:H180"/>
    <mergeCell ref="I178:I180"/>
    <mergeCell ref="J178:J180"/>
    <mergeCell ref="A178:A182"/>
    <mergeCell ref="B178:B182"/>
    <mergeCell ref="C178:C182"/>
    <mergeCell ref="D178:D182"/>
    <mergeCell ref="E178:E182"/>
    <mergeCell ref="K188:K192"/>
    <mergeCell ref="L188:L192"/>
    <mergeCell ref="A193:A197"/>
    <mergeCell ref="B193:B197"/>
    <mergeCell ref="C193:C197"/>
    <mergeCell ref="D193:D197"/>
    <mergeCell ref="E193:E197"/>
    <mergeCell ref="F193:F195"/>
    <mergeCell ref="G193:G195"/>
    <mergeCell ref="H193:H195"/>
    <mergeCell ref="I193:I195"/>
    <mergeCell ref="J193:J195"/>
    <mergeCell ref="K193:K197"/>
    <mergeCell ref="L193:L197"/>
    <mergeCell ref="F188:F190"/>
    <mergeCell ref="G188:G190"/>
    <mergeCell ref="H188:H190"/>
    <mergeCell ref="I188:I190"/>
    <mergeCell ref="J188:J190"/>
    <mergeCell ref="A188:A192"/>
    <mergeCell ref="B188:B192"/>
    <mergeCell ref="C188:C192"/>
    <mergeCell ref="D188:D192"/>
    <mergeCell ref="E188:E192"/>
    <mergeCell ref="K198:K202"/>
    <mergeCell ref="L198:L202"/>
    <mergeCell ref="A203:A207"/>
    <mergeCell ref="B203:B207"/>
    <mergeCell ref="C203:C207"/>
    <mergeCell ref="D203:D207"/>
    <mergeCell ref="E203:E207"/>
    <mergeCell ref="F203:F205"/>
    <mergeCell ref="G203:G205"/>
    <mergeCell ref="H203:H205"/>
    <mergeCell ref="I203:I205"/>
    <mergeCell ref="J203:J205"/>
    <mergeCell ref="K203:K207"/>
    <mergeCell ref="L203:L207"/>
    <mergeCell ref="F198:F200"/>
    <mergeCell ref="G198:G200"/>
    <mergeCell ref="H198:H200"/>
    <mergeCell ref="I198:I200"/>
    <mergeCell ref="J198:J200"/>
    <mergeCell ref="A198:A202"/>
    <mergeCell ref="B198:B202"/>
    <mergeCell ref="C198:C202"/>
    <mergeCell ref="D198:D202"/>
    <mergeCell ref="E198:E202"/>
    <mergeCell ref="J208:J210"/>
    <mergeCell ref="K208:K212"/>
    <mergeCell ref="L208:L212"/>
    <mergeCell ref="A213:A217"/>
    <mergeCell ref="B213:B217"/>
    <mergeCell ref="C213:C217"/>
    <mergeCell ref="D213:D217"/>
    <mergeCell ref="E213:E217"/>
    <mergeCell ref="F213:F215"/>
    <mergeCell ref="G213:G215"/>
    <mergeCell ref="H213:H215"/>
    <mergeCell ref="I213:I215"/>
    <mergeCell ref="J213:J215"/>
    <mergeCell ref="K213:K217"/>
    <mergeCell ref="L213:L217"/>
    <mergeCell ref="A208:E212"/>
    <mergeCell ref="F208:F210"/>
    <mergeCell ref="G208:G210"/>
    <mergeCell ref="H208:H210"/>
    <mergeCell ref="I208:I210"/>
    <mergeCell ref="K218:K222"/>
    <mergeCell ref="L218:L222"/>
    <mergeCell ref="A223:A227"/>
    <mergeCell ref="B223:B227"/>
    <mergeCell ref="C223:C227"/>
    <mergeCell ref="D223:D227"/>
    <mergeCell ref="E223:E227"/>
    <mergeCell ref="F223:F225"/>
    <mergeCell ref="G223:G225"/>
    <mergeCell ref="H223:H225"/>
    <mergeCell ref="I223:I225"/>
    <mergeCell ref="J223:J225"/>
    <mergeCell ref="K223:K227"/>
    <mergeCell ref="L223:L227"/>
    <mergeCell ref="F218:F220"/>
    <mergeCell ref="G218:G220"/>
    <mergeCell ref="H218:H220"/>
    <mergeCell ref="I218:I220"/>
    <mergeCell ref="J218:J220"/>
    <mergeCell ref="A218:A222"/>
    <mergeCell ref="B218:B222"/>
    <mergeCell ref="C218:C222"/>
    <mergeCell ref="D218:D222"/>
    <mergeCell ref="E218:E222"/>
    <mergeCell ref="K228:K232"/>
    <mergeCell ref="L228:L232"/>
    <mergeCell ref="A233:A237"/>
    <mergeCell ref="B233:B237"/>
    <mergeCell ref="C233:C237"/>
    <mergeCell ref="D233:D237"/>
    <mergeCell ref="E233:E237"/>
    <mergeCell ref="F233:F235"/>
    <mergeCell ref="G233:G235"/>
    <mergeCell ref="H233:H235"/>
    <mergeCell ref="I233:I235"/>
    <mergeCell ref="J233:J235"/>
    <mergeCell ref="K233:K237"/>
    <mergeCell ref="L233:L237"/>
    <mergeCell ref="F228:F230"/>
    <mergeCell ref="G228:G230"/>
    <mergeCell ref="H228:H230"/>
    <mergeCell ref="I228:I230"/>
    <mergeCell ref="J228:J230"/>
    <mergeCell ref="A228:A232"/>
    <mergeCell ref="B228:B232"/>
    <mergeCell ref="C228:C232"/>
    <mergeCell ref="D228:D232"/>
    <mergeCell ref="E228:E232"/>
    <mergeCell ref="J238:J240"/>
    <mergeCell ref="K238:K242"/>
    <mergeCell ref="L238:L242"/>
    <mergeCell ref="A243:A247"/>
    <mergeCell ref="B243:B247"/>
    <mergeCell ref="C243:C247"/>
    <mergeCell ref="D243:D247"/>
    <mergeCell ref="E243:E247"/>
    <mergeCell ref="F243:F245"/>
    <mergeCell ref="G243:G245"/>
    <mergeCell ref="H243:H245"/>
    <mergeCell ref="I243:I245"/>
    <mergeCell ref="J243:J245"/>
    <mergeCell ref="K243:K247"/>
    <mergeCell ref="L243:L247"/>
    <mergeCell ref="A238:E242"/>
    <mergeCell ref="F238:F240"/>
    <mergeCell ref="G238:G240"/>
    <mergeCell ref="H238:H240"/>
    <mergeCell ref="I238:I240"/>
    <mergeCell ref="J248:J250"/>
    <mergeCell ref="K248:K252"/>
    <mergeCell ref="L248:L252"/>
    <mergeCell ref="A253:A257"/>
    <mergeCell ref="B253:B257"/>
    <mergeCell ref="C253:C257"/>
    <mergeCell ref="D253:D257"/>
    <mergeCell ref="E253:E257"/>
    <mergeCell ref="F253:F255"/>
    <mergeCell ref="G253:G255"/>
    <mergeCell ref="H253:H255"/>
    <mergeCell ref="I253:I255"/>
    <mergeCell ref="J253:J255"/>
    <mergeCell ref="K253:K257"/>
    <mergeCell ref="L253:L257"/>
    <mergeCell ref="A248:E252"/>
    <mergeCell ref="F248:F250"/>
    <mergeCell ref="G248:G250"/>
    <mergeCell ref="H248:H250"/>
    <mergeCell ref="I248:I250"/>
    <mergeCell ref="J258:J260"/>
    <mergeCell ref="K258:K262"/>
    <mergeCell ref="L258:L262"/>
    <mergeCell ref="A263:A267"/>
    <mergeCell ref="B263:B267"/>
    <mergeCell ref="C263:C267"/>
    <mergeCell ref="D263:D267"/>
    <mergeCell ref="E263:E267"/>
    <mergeCell ref="F263:F265"/>
    <mergeCell ref="G263:G265"/>
    <mergeCell ref="H263:H265"/>
    <mergeCell ref="I263:I265"/>
    <mergeCell ref="J263:J265"/>
    <mergeCell ref="K263:K267"/>
    <mergeCell ref="L263:L267"/>
    <mergeCell ref="A258:E262"/>
    <mergeCell ref="F258:F260"/>
    <mergeCell ref="G258:G260"/>
    <mergeCell ref="H258:H260"/>
    <mergeCell ref="I258:I260"/>
    <mergeCell ref="K268:K272"/>
    <mergeCell ref="L268:L272"/>
    <mergeCell ref="A273:A277"/>
    <mergeCell ref="B273:B277"/>
    <mergeCell ref="C273:C277"/>
    <mergeCell ref="D273:D277"/>
    <mergeCell ref="E273:E277"/>
    <mergeCell ref="F273:F275"/>
    <mergeCell ref="G273:G275"/>
    <mergeCell ref="H273:H275"/>
    <mergeCell ref="I273:I275"/>
    <mergeCell ref="J273:J275"/>
    <mergeCell ref="K273:K277"/>
    <mergeCell ref="L273:L277"/>
    <mergeCell ref="F268:F270"/>
    <mergeCell ref="G268:G270"/>
    <mergeCell ref="H268:H270"/>
    <mergeCell ref="I268:I270"/>
    <mergeCell ref="J268:J270"/>
    <mergeCell ref="A268:A272"/>
    <mergeCell ref="B268:B272"/>
    <mergeCell ref="C268:C272"/>
    <mergeCell ref="D268:D272"/>
    <mergeCell ref="E268:E272"/>
    <mergeCell ref="J278:J280"/>
    <mergeCell ref="K278:K282"/>
    <mergeCell ref="L278:L282"/>
    <mergeCell ref="A283:A287"/>
    <mergeCell ref="B283:B287"/>
    <mergeCell ref="C283:C287"/>
    <mergeCell ref="D283:D287"/>
    <mergeCell ref="E283:E287"/>
    <mergeCell ref="F283:F285"/>
    <mergeCell ref="G283:G285"/>
    <mergeCell ref="H283:H285"/>
    <mergeCell ref="I283:I285"/>
    <mergeCell ref="J283:J285"/>
    <mergeCell ref="K283:K287"/>
    <mergeCell ref="L283:L287"/>
    <mergeCell ref="A278:E282"/>
    <mergeCell ref="F278:F280"/>
    <mergeCell ref="G278:G280"/>
    <mergeCell ref="H278:H280"/>
    <mergeCell ref="I278:I280"/>
    <mergeCell ref="K288:K292"/>
    <mergeCell ref="L288:L292"/>
    <mergeCell ref="A293:A297"/>
    <mergeCell ref="B293:B297"/>
    <mergeCell ref="C293:C297"/>
    <mergeCell ref="D293:D297"/>
    <mergeCell ref="E293:E297"/>
    <mergeCell ref="F293:F295"/>
    <mergeCell ref="G293:G295"/>
    <mergeCell ref="H293:H295"/>
    <mergeCell ref="I293:I295"/>
    <mergeCell ref="J293:J295"/>
    <mergeCell ref="K293:K297"/>
    <mergeCell ref="L293:L297"/>
    <mergeCell ref="F288:F290"/>
    <mergeCell ref="G288:G290"/>
    <mergeCell ref="H288:H290"/>
    <mergeCell ref="I288:I290"/>
    <mergeCell ref="J288:J290"/>
    <mergeCell ref="A288:A292"/>
    <mergeCell ref="B288:B292"/>
    <mergeCell ref="C288:C292"/>
    <mergeCell ref="D288:D292"/>
    <mergeCell ref="E288:E292"/>
    <mergeCell ref="K298:K302"/>
    <mergeCell ref="L298:L302"/>
    <mergeCell ref="A303:A307"/>
    <mergeCell ref="B303:B307"/>
    <mergeCell ref="C303:C307"/>
    <mergeCell ref="D303:D307"/>
    <mergeCell ref="E303:E307"/>
    <mergeCell ref="F303:F305"/>
    <mergeCell ref="G303:G305"/>
    <mergeCell ref="H303:H305"/>
    <mergeCell ref="I303:I305"/>
    <mergeCell ref="J303:J305"/>
    <mergeCell ref="K303:K307"/>
    <mergeCell ref="L303:L307"/>
    <mergeCell ref="F298:F300"/>
    <mergeCell ref="G298:G300"/>
    <mergeCell ref="H298:H300"/>
    <mergeCell ref="I298:I300"/>
    <mergeCell ref="J298:J300"/>
    <mergeCell ref="A298:A302"/>
    <mergeCell ref="B298:B302"/>
    <mergeCell ref="C298:C302"/>
    <mergeCell ref="D298:D302"/>
    <mergeCell ref="E298:E302"/>
    <mergeCell ref="K308:K312"/>
    <mergeCell ref="L308:L312"/>
    <mergeCell ref="A313:A317"/>
    <mergeCell ref="B313:B317"/>
    <mergeCell ref="C313:C317"/>
    <mergeCell ref="D313:D317"/>
    <mergeCell ref="E313:E317"/>
    <mergeCell ref="F313:F315"/>
    <mergeCell ref="G313:G315"/>
    <mergeCell ref="H313:H315"/>
    <mergeCell ref="I313:I315"/>
    <mergeCell ref="J313:J315"/>
    <mergeCell ref="K313:K317"/>
    <mergeCell ref="L313:L317"/>
    <mergeCell ref="F308:F310"/>
    <mergeCell ref="G308:G310"/>
    <mergeCell ref="H308:H310"/>
    <mergeCell ref="I308:I310"/>
    <mergeCell ref="J308:J310"/>
    <mergeCell ref="A308:A312"/>
    <mergeCell ref="B308:B312"/>
    <mergeCell ref="C308:C312"/>
    <mergeCell ref="D308:D312"/>
    <mergeCell ref="E308:E312"/>
    <mergeCell ref="K318:K322"/>
    <mergeCell ref="L318:L322"/>
    <mergeCell ref="A323:E327"/>
    <mergeCell ref="F323:F325"/>
    <mergeCell ref="G323:G325"/>
    <mergeCell ref="H323:H325"/>
    <mergeCell ref="I323:I325"/>
    <mergeCell ref="J323:J325"/>
    <mergeCell ref="K323:K327"/>
    <mergeCell ref="L323:L327"/>
    <mergeCell ref="F318:F320"/>
    <mergeCell ref="G318:G320"/>
    <mergeCell ref="H318:H320"/>
    <mergeCell ref="I318:I320"/>
    <mergeCell ref="J318:J320"/>
    <mergeCell ref="A318:A322"/>
    <mergeCell ref="B318:B322"/>
    <mergeCell ref="C318:C322"/>
    <mergeCell ref="D318:D322"/>
    <mergeCell ref="E318:E322"/>
    <mergeCell ref="K328:K332"/>
    <mergeCell ref="L328:L332"/>
    <mergeCell ref="A333:A337"/>
    <mergeCell ref="B333:B337"/>
    <mergeCell ref="C333:C337"/>
    <mergeCell ref="D333:D337"/>
    <mergeCell ref="E333:E337"/>
    <mergeCell ref="F333:F335"/>
    <mergeCell ref="G333:G335"/>
    <mergeCell ref="H333:H335"/>
    <mergeCell ref="I333:I335"/>
    <mergeCell ref="J333:J335"/>
    <mergeCell ref="K333:K337"/>
    <mergeCell ref="L333:L337"/>
    <mergeCell ref="F328:F330"/>
    <mergeCell ref="G328:G330"/>
    <mergeCell ref="H328:H330"/>
    <mergeCell ref="I328:I330"/>
    <mergeCell ref="J328:J330"/>
    <mergeCell ref="A328:A332"/>
    <mergeCell ref="B328:B332"/>
    <mergeCell ref="C328:C332"/>
    <mergeCell ref="D328:D332"/>
    <mergeCell ref="E328:E332"/>
    <mergeCell ref="K338:K342"/>
    <mergeCell ref="L338:L342"/>
    <mergeCell ref="A343:E347"/>
    <mergeCell ref="F343:F345"/>
    <mergeCell ref="G343:G345"/>
    <mergeCell ref="H343:H345"/>
    <mergeCell ref="I343:I345"/>
    <mergeCell ref="J343:J345"/>
    <mergeCell ref="K343:K347"/>
    <mergeCell ref="L343:L347"/>
    <mergeCell ref="F338:F340"/>
    <mergeCell ref="G338:G340"/>
    <mergeCell ref="H338:H340"/>
    <mergeCell ref="I338:I340"/>
    <mergeCell ref="J338:J340"/>
    <mergeCell ref="A338:A342"/>
    <mergeCell ref="B338:B342"/>
    <mergeCell ref="C338:C342"/>
    <mergeCell ref="D338:D342"/>
    <mergeCell ref="E338:E342"/>
    <mergeCell ref="K348:K352"/>
    <mergeCell ref="L348:L352"/>
    <mergeCell ref="A353:A357"/>
    <mergeCell ref="B353:B357"/>
    <mergeCell ref="C353:C357"/>
    <mergeCell ref="D353:D357"/>
    <mergeCell ref="E353:E357"/>
    <mergeCell ref="F353:F355"/>
    <mergeCell ref="G353:G355"/>
    <mergeCell ref="H353:H355"/>
    <mergeCell ref="I353:I355"/>
    <mergeCell ref="J353:J355"/>
    <mergeCell ref="K353:K357"/>
    <mergeCell ref="L353:L357"/>
    <mergeCell ref="F348:F350"/>
    <mergeCell ref="G348:G350"/>
    <mergeCell ref="H348:H350"/>
    <mergeCell ref="I348:I350"/>
    <mergeCell ref="J348:J350"/>
    <mergeCell ref="A348:A352"/>
    <mergeCell ref="B348:B352"/>
    <mergeCell ref="C348:C352"/>
    <mergeCell ref="D348:D352"/>
    <mergeCell ref="E348:E352"/>
    <mergeCell ref="K358:K362"/>
    <mergeCell ref="L358:L362"/>
    <mergeCell ref="A363:A367"/>
    <mergeCell ref="B363:B367"/>
    <mergeCell ref="C363:C367"/>
    <mergeCell ref="D363:D367"/>
    <mergeCell ref="E363:E367"/>
    <mergeCell ref="F363:F365"/>
    <mergeCell ref="G363:G365"/>
    <mergeCell ref="H363:H365"/>
    <mergeCell ref="I363:I365"/>
    <mergeCell ref="J363:J365"/>
    <mergeCell ref="K363:K367"/>
    <mergeCell ref="L363:L367"/>
    <mergeCell ref="F358:F360"/>
    <mergeCell ref="G358:G360"/>
    <mergeCell ref="H358:H360"/>
    <mergeCell ref="I358:I360"/>
    <mergeCell ref="J358:J360"/>
    <mergeCell ref="A358:A362"/>
    <mergeCell ref="B358:B362"/>
    <mergeCell ref="C358:C362"/>
    <mergeCell ref="D358:D362"/>
    <mergeCell ref="E358:E362"/>
    <mergeCell ref="K368:K372"/>
    <mergeCell ref="L368:L372"/>
    <mergeCell ref="A373:A377"/>
    <mergeCell ref="B373:B377"/>
    <mergeCell ref="C373:C377"/>
    <mergeCell ref="D373:D377"/>
    <mergeCell ref="E373:E377"/>
    <mergeCell ref="F373:F375"/>
    <mergeCell ref="G373:G375"/>
    <mergeCell ref="H373:H375"/>
    <mergeCell ref="I373:I375"/>
    <mergeCell ref="J373:J375"/>
    <mergeCell ref="K373:K377"/>
    <mergeCell ref="L373:L377"/>
    <mergeCell ref="F368:F370"/>
    <mergeCell ref="G368:G370"/>
    <mergeCell ref="H368:H370"/>
    <mergeCell ref="I368:I370"/>
    <mergeCell ref="J368:J370"/>
    <mergeCell ref="A368:A372"/>
    <mergeCell ref="B368:B372"/>
    <mergeCell ref="C368:C372"/>
    <mergeCell ref="D368:D372"/>
    <mergeCell ref="E368:E372"/>
    <mergeCell ref="K378:K382"/>
    <mergeCell ref="L378:L382"/>
    <mergeCell ref="A383:E387"/>
    <mergeCell ref="F383:F385"/>
    <mergeCell ref="G383:G385"/>
    <mergeCell ref="H383:H385"/>
    <mergeCell ref="I383:I385"/>
    <mergeCell ref="J383:J385"/>
    <mergeCell ref="K383:K387"/>
    <mergeCell ref="L383:L387"/>
    <mergeCell ref="F378:F380"/>
    <mergeCell ref="G378:G380"/>
    <mergeCell ref="H378:H380"/>
    <mergeCell ref="I378:I380"/>
    <mergeCell ref="J378:J380"/>
    <mergeCell ref="A378:A382"/>
    <mergeCell ref="B378:B382"/>
    <mergeCell ref="C378:C382"/>
    <mergeCell ref="D378:D382"/>
    <mergeCell ref="E378:E382"/>
    <mergeCell ref="K388:K392"/>
    <mergeCell ref="L388:L392"/>
    <mergeCell ref="A393:A397"/>
    <mergeCell ref="B393:B397"/>
    <mergeCell ref="C393:C397"/>
    <mergeCell ref="D393:D397"/>
    <mergeCell ref="E393:E397"/>
    <mergeCell ref="F393:F395"/>
    <mergeCell ref="G393:G395"/>
    <mergeCell ref="H393:H395"/>
    <mergeCell ref="I393:I395"/>
    <mergeCell ref="J393:J395"/>
    <mergeCell ref="K393:K397"/>
    <mergeCell ref="L393:L397"/>
    <mergeCell ref="F388:F390"/>
    <mergeCell ref="G388:G390"/>
    <mergeCell ref="H388:H390"/>
    <mergeCell ref="I388:I390"/>
    <mergeCell ref="J388:J390"/>
    <mergeCell ref="A388:A392"/>
    <mergeCell ref="B388:B392"/>
    <mergeCell ref="C388:C392"/>
    <mergeCell ref="D388:D392"/>
    <mergeCell ref="E388:E392"/>
    <mergeCell ref="K398:K402"/>
    <mergeCell ref="L398:L402"/>
    <mergeCell ref="A403:A407"/>
    <mergeCell ref="B403:B407"/>
    <mergeCell ref="C403:C407"/>
    <mergeCell ref="D403:D407"/>
    <mergeCell ref="E403:E407"/>
    <mergeCell ref="F403:F405"/>
    <mergeCell ref="G403:G405"/>
    <mergeCell ref="H403:H405"/>
    <mergeCell ref="I403:I405"/>
    <mergeCell ref="J403:J405"/>
    <mergeCell ref="K403:K407"/>
    <mergeCell ref="L403:L407"/>
    <mergeCell ref="F398:F400"/>
    <mergeCell ref="G398:G400"/>
    <mergeCell ref="H398:H400"/>
    <mergeCell ref="I398:I400"/>
    <mergeCell ref="J398:J400"/>
    <mergeCell ref="A398:A402"/>
    <mergeCell ref="B398:B402"/>
    <mergeCell ref="C398:C402"/>
    <mergeCell ref="D398:D402"/>
    <mergeCell ref="E398:E402"/>
    <mergeCell ref="J408:J410"/>
    <mergeCell ref="K408:K412"/>
    <mergeCell ref="L408:L412"/>
    <mergeCell ref="A413:A417"/>
    <mergeCell ref="B413:B417"/>
    <mergeCell ref="C413:C417"/>
    <mergeCell ref="D413:D417"/>
    <mergeCell ref="E413:E417"/>
    <mergeCell ref="F413:F415"/>
    <mergeCell ref="G413:G415"/>
    <mergeCell ref="H413:H415"/>
    <mergeCell ref="I413:I415"/>
    <mergeCell ref="J413:J415"/>
    <mergeCell ref="K413:K417"/>
    <mergeCell ref="L413:L417"/>
    <mergeCell ref="A408:E412"/>
    <mergeCell ref="F408:F410"/>
    <mergeCell ref="G408:G410"/>
    <mergeCell ref="H408:H410"/>
    <mergeCell ref="I408:I410"/>
    <mergeCell ref="K418:K422"/>
    <mergeCell ref="L418:L422"/>
    <mergeCell ref="A423:A427"/>
    <mergeCell ref="B423:B427"/>
    <mergeCell ref="C423:C427"/>
    <mergeCell ref="D423:D427"/>
    <mergeCell ref="E423:E427"/>
    <mergeCell ref="F423:F425"/>
    <mergeCell ref="G423:G425"/>
    <mergeCell ref="H423:H425"/>
    <mergeCell ref="I423:I425"/>
    <mergeCell ref="J423:J425"/>
    <mergeCell ref="K423:K427"/>
    <mergeCell ref="L423:L427"/>
    <mergeCell ref="F418:F420"/>
    <mergeCell ref="G418:G420"/>
    <mergeCell ref="H418:H420"/>
    <mergeCell ref="I418:I420"/>
    <mergeCell ref="J418:J420"/>
    <mergeCell ref="A418:A422"/>
    <mergeCell ref="B418:B422"/>
    <mergeCell ref="C418:C422"/>
    <mergeCell ref="D418:D422"/>
    <mergeCell ref="E418:E422"/>
    <mergeCell ref="K428:K432"/>
    <mergeCell ref="L428:L432"/>
    <mergeCell ref="A433:A437"/>
    <mergeCell ref="B433:B437"/>
    <mergeCell ref="C433:C437"/>
    <mergeCell ref="D433:D437"/>
    <mergeCell ref="E433:E437"/>
    <mergeCell ref="F433:F435"/>
    <mergeCell ref="G433:G435"/>
    <mergeCell ref="H433:H435"/>
    <mergeCell ref="I433:I435"/>
    <mergeCell ref="J433:J435"/>
    <mergeCell ref="K433:K437"/>
    <mergeCell ref="L433:L437"/>
    <mergeCell ref="F428:F430"/>
    <mergeCell ref="G428:G430"/>
    <mergeCell ref="H428:H430"/>
    <mergeCell ref="I428:I430"/>
    <mergeCell ref="J428:J430"/>
    <mergeCell ref="A428:A432"/>
    <mergeCell ref="B428:B432"/>
    <mergeCell ref="C428:C432"/>
    <mergeCell ref="D428:D432"/>
    <mergeCell ref="E428:E432"/>
    <mergeCell ref="K438:K442"/>
    <mergeCell ref="L438:L442"/>
    <mergeCell ref="A443:A447"/>
    <mergeCell ref="B443:B447"/>
    <mergeCell ref="C443:C447"/>
    <mergeCell ref="D443:D447"/>
    <mergeCell ref="E443:E447"/>
    <mergeCell ref="F443:F445"/>
    <mergeCell ref="G443:G445"/>
    <mergeCell ref="H443:H445"/>
    <mergeCell ref="I443:I445"/>
    <mergeCell ref="J443:J445"/>
    <mergeCell ref="K443:K447"/>
    <mergeCell ref="L443:L447"/>
    <mergeCell ref="F438:F440"/>
    <mergeCell ref="G438:G440"/>
    <mergeCell ref="H438:H440"/>
    <mergeCell ref="I438:I440"/>
    <mergeCell ref="J438:J440"/>
    <mergeCell ref="A438:A442"/>
    <mergeCell ref="B438:B442"/>
    <mergeCell ref="C438:C442"/>
    <mergeCell ref="D438:D442"/>
    <mergeCell ref="E438:E442"/>
    <mergeCell ref="K448:K452"/>
    <mergeCell ref="L448:L452"/>
    <mergeCell ref="A453:A457"/>
    <mergeCell ref="B453:B457"/>
    <mergeCell ref="C453:C457"/>
    <mergeCell ref="D453:D457"/>
    <mergeCell ref="E453:E457"/>
    <mergeCell ref="F453:F455"/>
    <mergeCell ref="G453:G455"/>
    <mergeCell ref="H453:H455"/>
    <mergeCell ref="I453:I455"/>
    <mergeCell ref="J453:J455"/>
    <mergeCell ref="K453:K457"/>
    <mergeCell ref="L453:L457"/>
    <mergeCell ref="F448:F450"/>
    <mergeCell ref="G448:G450"/>
    <mergeCell ref="H448:H450"/>
    <mergeCell ref="I448:I450"/>
    <mergeCell ref="J448:J450"/>
    <mergeCell ref="A448:A452"/>
    <mergeCell ref="B448:B452"/>
    <mergeCell ref="C448:C452"/>
    <mergeCell ref="D448:D452"/>
    <mergeCell ref="E448:E452"/>
    <mergeCell ref="K458:K462"/>
    <mergeCell ref="L458:L462"/>
    <mergeCell ref="A463:A467"/>
    <mergeCell ref="B463:B467"/>
    <mergeCell ref="C463:C467"/>
    <mergeCell ref="D463:D467"/>
    <mergeCell ref="E463:E467"/>
    <mergeCell ref="F463:F465"/>
    <mergeCell ref="G463:G465"/>
    <mergeCell ref="H463:H465"/>
    <mergeCell ref="I463:I465"/>
    <mergeCell ref="J463:J465"/>
    <mergeCell ref="K463:K467"/>
    <mergeCell ref="L463:L467"/>
    <mergeCell ref="F458:F460"/>
    <mergeCell ref="G458:G460"/>
    <mergeCell ref="H458:H460"/>
    <mergeCell ref="I458:I460"/>
    <mergeCell ref="J458:J460"/>
    <mergeCell ref="A458:A462"/>
    <mergeCell ref="B458:B462"/>
    <mergeCell ref="C458:C462"/>
    <mergeCell ref="D458:D462"/>
    <mergeCell ref="E458:E462"/>
    <mergeCell ref="K468:K472"/>
    <mergeCell ref="L468:L472"/>
    <mergeCell ref="A473:A477"/>
    <mergeCell ref="B473:B477"/>
    <mergeCell ref="C473:C477"/>
    <mergeCell ref="D473:D477"/>
    <mergeCell ref="E473:E477"/>
    <mergeCell ref="F473:F475"/>
    <mergeCell ref="G473:G475"/>
    <mergeCell ref="H473:H475"/>
    <mergeCell ref="I473:I475"/>
    <mergeCell ref="J473:J475"/>
    <mergeCell ref="K473:K477"/>
    <mergeCell ref="L473:L477"/>
    <mergeCell ref="F468:F470"/>
    <mergeCell ref="G468:G470"/>
    <mergeCell ref="H468:H470"/>
    <mergeCell ref="I468:I470"/>
    <mergeCell ref="J468:J470"/>
    <mergeCell ref="A468:A472"/>
    <mergeCell ref="B468:B472"/>
    <mergeCell ref="C468:C472"/>
    <mergeCell ref="D468:D472"/>
    <mergeCell ref="E468:E472"/>
    <mergeCell ref="J478:J480"/>
    <mergeCell ref="K478:K482"/>
    <mergeCell ref="L478:L482"/>
    <mergeCell ref="A483:A487"/>
    <mergeCell ref="B483:B487"/>
    <mergeCell ref="C483:C487"/>
    <mergeCell ref="D483:D487"/>
    <mergeCell ref="E483:E487"/>
    <mergeCell ref="F483:F485"/>
    <mergeCell ref="G483:G485"/>
    <mergeCell ref="H483:H485"/>
    <mergeCell ref="I483:I485"/>
    <mergeCell ref="J483:J485"/>
    <mergeCell ref="K483:K487"/>
    <mergeCell ref="L483:L487"/>
    <mergeCell ref="A478:E482"/>
    <mergeCell ref="F478:F480"/>
    <mergeCell ref="G478:G480"/>
    <mergeCell ref="H478:H480"/>
    <mergeCell ref="I478:I480"/>
    <mergeCell ref="K488:K492"/>
    <mergeCell ref="L488:L492"/>
    <mergeCell ref="A493:A497"/>
    <mergeCell ref="B493:B497"/>
    <mergeCell ref="C493:C497"/>
    <mergeCell ref="D493:D497"/>
    <mergeCell ref="E493:E497"/>
    <mergeCell ref="F493:F495"/>
    <mergeCell ref="G493:G495"/>
    <mergeCell ref="H493:H495"/>
    <mergeCell ref="I493:I495"/>
    <mergeCell ref="J493:J495"/>
    <mergeCell ref="K493:K497"/>
    <mergeCell ref="L493:L497"/>
    <mergeCell ref="F488:F490"/>
    <mergeCell ref="G488:G490"/>
    <mergeCell ref="H488:H490"/>
    <mergeCell ref="I488:I490"/>
    <mergeCell ref="J488:J490"/>
    <mergeCell ref="A488:A492"/>
    <mergeCell ref="B488:B492"/>
    <mergeCell ref="C488:C492"/>
    <mergeCell ref="D488:D492"/>
    <mergeCell ref="E488:E492"/>
    <mergeCell ref="K498:K502"/>
    <mergeCell ref="L498:L502"/>
    <mergeCell ref="A503:A507"/>
    <mergeCell ref="B503:B507"/>
    <mergeCell ref="C503:C507"/>
    <mergeCell ref="D503:D507"/>
    <mergeCell ref="E503:E507"/>
    <mergeCell ref="F503:F505"/>
    <mergeCell ref="G503:G505"/>
    <mergeCell ref="H503:H505"/>
    <mergeCell ref="I503:I505"/>
    <mergeCell ref="J503:J505"/>
    <mergeCell ref="K503:K507"/>
    <mergeCell ref="L503:L507"/>
    <mergeCell ref="F498:F500"/>
    <mergeCell ref="G498:G500"/>
    <mergeCell ref="H498:H500"/>
    <mergeCell ref="I498:I500"/>
    <mergeCell ref="J498:J500"/>
    <mergeCell ref="A498:A502"/>
    <mergeCell ref="B498:B502"/>
    <mergeCell ref="C498:C502"/>
    <mergeCell ref="D498:D502"/>
    <mergeCell ref="E498:E502"/>
    <mergeCell ref="K508:K512"/>
    <mergeCell ref="L508:L512"/>
    <mergeCell ref="A513:A517"/>
    <mergeCell ref="B513:B517"/>
    <mergeCell ref="C513:C517"/>
    <mergeCell ref="D513:D517"/>
    <mergeCell ref="E513:E517"/>
    <mergeCell ref="F513:F515"/>
    <mergeCell ref="G513:G515"/>
    <mergeCell ref="H513:H515"/>
    <mergeCell ref="I513:I515"/>
    <mergeCell ref="J513:J515"/>
    <mergeCell ref="K513:K517"/>
    <mergeCell ref="L513:L517"/>
    <mergeCell ref="F508:F510"/>
    <mergeCell ref="G508:G510"/>
    <mergeCell ref="H508:H510"/>
    <mergeCell ref="I508:I510"/>
    <mergeCell ref="J508:J510"/>
    <mergeCell ref="A508:A512"/>
    <mergeCell ref="B508:B512"/>
    <mergeCell ref="C508:C512"/>
    <mergeCell ref="D508:D512"/>
    <mergeCell ref="E508:E512"/>
    <mergeCell ref="K518:K522"/>
    <mergeCell ref="L518:L522"/>
    <mergeCell ref="A523:A527"/>
    <mergeCell ref="B523:B527"/>
    <mergeCell ref="C523:C527"/>
    <mergeCell ref="D523:D527"/>
    <mergeCell ref="E523:E527"/>
    <mergeCell ref="F523:F525"/>
    <mergeCell ref="G523:G525"/>
    <mergeCell ref="H523:H525"/>
    <mergeCell ref="I523:I525"/>
    <mergeCell ref="J523:J525"/>
    <mergeCell ref="K523:K527"/>
    <mergeCell ref="L523:L527"/>
    <mergeCell ref="F518:F520"/>
    <mergeCell ref="G518:G520"/>
    <mergeCell ref="H518:H520"/>
    <mergeCell ref="I518:I520"/>
    <mergeCell ref="J518:J520"/>
    <mergeCell ref="A518:A522"/>
    <mergeCell ref="B518:B522"/>
    <mergeCell ref="C518:C522"/>
    <mergeCell ref="D518:D522"/>
    <mergeCell ref="E518:E522"/>
    <mergeCell ref="K528:K532"/>
    <mergeCell ref="L528:L532"/>
    <mergeCell ref="A533:E537"/>
    <mergeCell ref="F533:F535"/>
    <mergeCell ref="G533:G535"/>
    <mergeCell ref="H533:H535"/>
    <mergeCell ref="I533:I535"/>
    <mergeCell ref="J533:J535"/>
    <mergeCell ref="K533:K537"/>
    <mergeCell ref="L533:L537"/>
    <mergeCell ref="F528:F530"/>
    <mergeCell ref="G528:G530"/>
    <mergeCell ref="H528:H530"/>
    <mergeCell ref="I528:I530"/>
    <mergeCell ref="J528:J530"/>
    <mergeCell ref="A528:A532"/>
    <mergeCell ref="B528:B532"/>
    <mergeCell ref="C528:C532"/>
    <mergeCell ref="D528:D532"/>
    <mergeCell ref="E528:E532"/>
    <mergeCell ref="K538:K542"/>
    <mergeCell ref="L538:L542"/>
    <mergeCell ref="A543:A547"/>
    <mergeCell ref="B543:B547"/>
    <mergeCell ref="C543:C547"/>
    <mergeCell ref="D543:D547"/>
    <mergeCell ref="E543:E547"/>
    <mergeCell ref="F543:F545"/>
    <mergeCell ref="G543:G545"/>
    <mergeCell ref="H543:H545"/>
    <mergeCell ref="I543:I545"/>
    <mergeCell ref="J543:J545"/>
    <mergeCell ref="K543:K547"/>
    <mergeCell ref="L543:L547"/>
    <mergeCell ref="F538:F540"/>
    <mergeCell ref="G538:G540"/>
    <mergeCell ref="H538:H540"/>
    <mergeCell ref="I538:I540"/>
    <mergeCell ref="J538:J540"/>
    <mergeCell ref="A538:A542"/>
    <mergeCell ref="B538:B542"/>
    <mergeCell ref="C538:C542"/>
    <mergeCell ref="D538:D542"/>
    <mergeCell ref="E538:E542"/>
    <mergeCell ref="K548:K552"/>
    <mergeCell ref="L548:L552"/>
    <mergeCell ref="A553:A557"/>
    <mergeCell ref="B553:B557"/>
    <mergeCell ref="C553:C557"/>
    <mergeCell ref="D553:D557"/>
    <mergeCell ref="E553:E557"/>
    <mergeCell ref="F553:F555"/>
    <mergeCell ref="G553:G555"/>
    <mergeCell ref="H553:H555"/>
    <mergeCell ref="I553:I555"/>
    <mergeCell ref="J553:J555"/>
    <mergeCell ref="K553:K557"/>
    <mergeCell ref="L553:L557"/>
    <mergeCell ref="F548:F550"/>
    <mergeCell ref="G548:G550"/>
    <mergeCell ref="H548:H550"/>
    <mergeCell ref="I548:I550"/>
    <mergeCell ref="J548:J550"/>
    <mergeCell ref="A548:A552"/>
    <mergeCell ref="B548:B552"/>
    <mergeCell ref="C548:C552"/>
    <mergeCell ref="D548:D552"/>
    <mergeCell ref="E548:E552"/>
    <mergeCell ref="K558:K562"/>
    <mergeCell ref="L558:L562"/>
    <mergeCell ref="A563:E567"/>
    <mergeCell ref="F563:F565"/>
    <mergeCell ref="G563:G565"/>
    <mergeCell ref="H563:H565"/>
    <mergeCell ref="I563:I565"/>
    <mergeCell ref="J563:J565"/>
    <mergeCell ref="K563:K567"/>
    <mergeCell ref="L563:L567"/>
    <mergeCell ref="F558:F560"/>
    <mergeCell ref="G558:G560"/>
    <mergeCell ref="H558:H560"/>
    <mergeCell ref="I558:I560"/>
    <mergeCell ref="J558:J560"/>
    <mergeCell ref="A558:A562"/>
    <mergeCell ref="B558:B562"/>
    <mergeCell ref="C558:C562"/>
    <mergeCell ref="D558:D562"/>
    <mergeCell ref="E558:E562"/>
    <mergeCell ref="K568:K572"/>
    <mergeCell ref="L568:L572"/>
    <mergeCell ref="A573:A577"/>
    <mergeCell ref="B573:B577"/>
    <mergeCell ref="C573:C577"/>
    <mergeCell ref="D573:D577"/>
    <mergeCell ref="E573:E577"/>
    <mergeCell ref="F573:F575"/>
    <mergeCell ref="G573:G575"/>
    <mergeCell ref="H573:H575"/>
    <mergeCell ref="I573:I575"/>
    <mergeCell ref="J573:J575"/>
    <mergeCell ref="K573:K577"/>
    <mergeCell ref="L573:L577"/>
    <mergeCell ref="F568:F570"/>
    <mergeCell ref="G568:G570"/>
    <mergeCell ref="H568:H570"/>
    <mergeCell ref="I568:I570"/>
    <mergeCell ref="J568:J570"/>
    <mergeCell ref="A568:A572"/>
    <mergeCell ref="B568:B572"/>
    <mergeCell ref="C568:C572"/>
    <mergeCell ref="D568:D572"/>
    <mergeCell ref="E568:E572"/>
    <mergeCell ref="J578:J580"/>
    <mergeCell ref="K578:K582"/>
    <mergeCell ref="L578:L582"/>
    <mergeCell ref="A583:A587"/>
    <mergeCell ref="B583:B587"/>
    <mergeCell ref="C583:C587"/>
    <mergeCell ref="D583:D587"/>
    <mergeCell ref="E583:E587"/>
    <mergeCell ref="F583:F585"/>
    <mergeCell ref="G583:G585"/>
    <mergeCell ref="H583:H585"/>
    <mergeCell ref="I583:I585"/>
    <mergeCell ref="J583:J585"/>
    <mergeCell ref="K583:K587"/>
    <mergeCell ref="L583:L587"/>
    <mergeCell ref="A578:E582"/>
    <mergeCell ref="F578:F580"/>
    <mergeCell ref="G578:G580"/>
    <mergeCell ref="H578:H580"/>
    <mergeCell ref="I578:I580"/>
    <mergeCell ref="K588:K592"/>
    <mergeCell ref="L588:L592"/>
    <mergeCell ref="A593:A597"/>
    <mergeCell ref="B593:B597"/>
    <mergeCell ref="C593:C597"/>
    <mergeCell ref="D593:D597"/>
    <mergeCell ref="E593:E597"/>
    <mergeCell ref="F593:F595"/>
    <mergeCell ref="G593:G595"/>
    <mergeCell ref="H593:H595"/>
    <mergeCell ref="I593:I595"/>
    <mergeCell ref="J593:J595"/>
    <mergeCell ref="K593:K597"/>
    <mergeCell ref="L593:L597"/>
    <mergeCell ref="F588:F590"/>
    <mergeCell ref="G588:G590"/>
    <mergeCell ref="H588:H590"/>
    <mergeCell ref="I588:I590"/>
    <mergeCell ref="J588:J590"/>
    <mergeCell ref="A588:A592"/>
    <mergeCell ref="B588:B592"/>
    <mergeCell ref="C588:C592"/>
    <mergeCell ref="D588:D592"/>
    <mergeCell ref="E588:E592"/>
    <mergeCell ref="K598:K602"/>
    <mergeCell ref="L598:L602"/>
    <mergeCell ref="A603:A607"/>
    <mergeCell ref="B603:B607"/>
    <mergeCell ref="C603:C607"/>
    <mergeCell ref="D603:D607"/>
    <mergeCell ref="E603:E607"/>
    <mergeCell ref="F603:F605"/>
    <mergeCell ref="G603:G605"/>
    <mergeCell ref="H603:H605"/>
    <mergeCell ref="I603:I605"/>
    <mergeCell ref="J603:J605"/>
    <mergeCell ref="K603:K607"/>
    <mergeCell ref="L603:L607"/>
    <mergeCell ref="F598:F600"/>
    <mergeCell ref="G598:G600"/>
    <mergeCell ref="H598:H600"/>
    <mergeCell ref="I598:I600"/>
    <mergeCell ref="J598:J600"/>
    <mergeCell ref="A598:A602"/>
    <mergeCell ref="B598:B602"/>
    <mergeCell ref="C598:C602"/>
    <mergeCell ref="D598:D602"/>
    <mergeCell ref="E598:E602"/>
    <mergeCell ref="K608:K612"/>
    <mergeCell ref="L608:L612"/>
    <mergeCell ref="A613:E617"/>
    <mergeCell ref="F613:F615"/>
    <mergeCell ref="G613:G615"/>
    <mergeCell ref="H613:H615"/>
    <mergeCell ref="I613:I615"/>
    <mergeCell ref="J613:J615"/>
    <mergeCell ref="K613:K617"/>
    <mergeCell ref="L613:L617"/>
    <mergeCell ref="F608:F610"/>
    <mergeCell ref="G608:G610"/>
    <mergeCell ref="H608:H610"/>
    <mergeCell ref="I608:I610"/>
    <mergeCell ref="J608:J610"/>
    <mergeCell ref="A608:A612"/>
    <mergeCell ref="B608:B612"/>
    <mergeCell ref="C608:C612"/>
    <mergeCell ref="D608:D612"/>
    <mergeCell ref="E608:E612"/>
    <mergeCell ref="K618:K622"/>
    <mergeCell ref="L618:L622"/>
    <mergeCell ref="A623:A627"/>
    <mergeCell ref="B623:B627"/>
    <mergeCell ref="C623:C627"/>
    <mergeCell ref="D623:D627"/>
    <mergeCell ref="E623:E627"/>
    <mergeCell ref="F623:F625"/>
    <mergeCell ref="G623:G625"/>
    <mergeCell ref="H623:H625"/>
    <mergeCell ref="I623:I625"/>
    <mergeCell ref="J623:J625"/>
    <mergeCell ref="K623:K627"/>
    <mergeCell ref="L623:L627"/>
    <mergeCell ref="F618:F620"/>
    <mergeCell ref="G618:G620"/>
    <mergeCell ref="H618:H620"/>
    <mergeCell ref="I618:I620"/>
    <mergeCell ref="J618:J620"/>
    <mergeCell ref="A618:A622"/>
    <mergeCell ref="B618:B622"/>
    <mergeCell ref="C618:C622"/>
    <mergeCell ref="D618:D622"/>
    <mergeCell ref="E618:E622"/>
    <mergeCell ref="K628:K632"/>
    <mergeCell ref="L628:L632"/>
    <mergeCell ref="A633:E637"/>
    <mergeCell ref="F633:F635"/>
    <mergeCell ref="G633:G635"/>
    <mergeCell ref="H633:H635"/>
    <mergeCell ref="I633:I635"/>
    <mergeCell ref="J633:J635"/>
    <mergeCell ref="K633:K637"/>
    <mergeCell ref="L633:L637"/>
    <mergeCell ref="F628:F630"/>
    <mergeCell ref="G628:G630"/>
    <mergeCell ref="H628:H630"/>
    <mergeCell ref="I628:I630"/>
    <mergeCell ref="J628:J630"/>
    <mergeCell ref="A628:A632"/>
    <mergeCell ref="B628:B632"/>
    <mergeCell ref="C628:C632"/>
    <mergeCell ref="D628:D632"/>
    <mergeCell ref="E628:E632"/>
    <mergeCell ref="K638:K642"/>
    <mergeCell ref="L638:L642"/>
    <mergeCell ref="A643:A647"/>
    <mergeCell ref="B643:B647"/>
    <mergeCell ref="C643:C647"/>
    <mergeCell ref="D643:D647"/>
    <mergeCell ref="E643:E647"/>
    <mergeCell ref="F643:F645"/>
    <mergeCell ref="G643:G645"/>
    <mergeCell ref="H643:H645"/>
    <mergeCell ref="I643:I645"/>
    <mergeCell ref="J643:J645"/>
    <mergeCell ref="K643:K647"/>
    <mergeCell ref="L643:L647"/>
    <mergeCell ref="F638:F640"/>
    <mergeCell ref="G638:G640"/>
    <mergeCell ref="H638:H640"/>
    <mergeCell ref="I638:I640"/>
    <mergeCell ref="J638:J640"/>
    <mergeCell ref="A638:A642"/>
    <mergeCell ref="B638:B642"/>
    <mergeCell ref="C638:C642"/>
    <mergeCell ref="D638:D642"/>
    <mergeCell ref="E638:E642"/>
    <mergeCell ref="K648:K652"/>
    <mergeCell ref="L648:L652"/>
    <mergeCell ref="A653:A657"/>
    <mergeCell ref="B653:B657"/>
    <mergeCell ref="C653:C657"/>
    <mergeCell ref="D653:D657"/>
    <mergeCell ref="E653:E657"/>
    <mergeCell ref="F653:F655"/>
    <mergeCell ref="G653:G655"/>
    <mergeCell ref="H653:H655"/>
    <mergeCell ref="I653:I655"/>
    <mergeCell ref="J653:J655"/>
    <mergeCell ref="K653:K657"/>
    <mergeCell ref="L653:L657"/>
    <mergeCell ref="F648:F650"/>
    <mergeCell ref="G648:G650"/>
    <mergeCell ref="H648:H650"/>
    <mergeCell ref="I648:I650"/>
    <mergeCell ref="J648:J650"/>
    <mergeCell ref="A648:A652"/>
    <mergeCell ref="B648:B652"/>
    <mergeCell ref="C648:C652"/>
    <mergeCell ref="D648:D652"/>
    <mergeCell ref="E648:E652"/>
    <mergeCell ref="K658:K662"/>
    <mergeCell ref="L658:L662"/>
    <mergeCell ref="A663:A667"/>
    <mergeCell ref="B663:B667"/>
    <mergeCell ref="C663:C667"/>
    <mergeCell ref="D663:D667"/>
    <mergeCell ref="E663:E667"/>
    <mergeCell ref="F663:F665"/>
    <mergeCell ref="G663:G665"/>
    <mergeCell ref="H663:H665"/>
    <mergeCell ref="I663:I665"/>
    <mergeCell ref="J663:J665"/>
    <mergeCell ref="K663:K667"/>
    <mergeCell ref="L663:L667"/>
    <mergeCell ref="F658:F660"/>
    <mergeCell ref="G658:G660"/>
    <mergeCell ref="H658:H660"/>
    <mergeCell ref="I658:I660"/>
    <mergeCell ref="J658:J660"/>
    <mergeCell ref="A658:A662"/>
    <mergeCell ref="B658:B662"/>
    <mergeCell ref="C658:C662"/>
    <mergeCell ref="D658:D662"/>
    <mergeCell ref="E658:E662"/>
    <mergeCell ref="J668:J670"/>
    <mergeCell ref="K668:K672"/>
    <mergeCell ref="L668:L672"/>
    <mergeCell ref="A673:A677"/>
    <mergeCell ref="B673:B677"/>
    <mergeCell ref="C673:C677"/>
    <mergeCell ref="D673:D677"/>
    <mergeCell ref="E673:E677"/>
    <mergeCell ref="F673:F675"/>
    <mergeCell ref="G673:G675"/>
    <mergeCell ref="H673:H675"/>
    <mergeCell ref="I673:I675"/>
    <mergeCell ref="J673:J675"/>
    <mergeCell ref="K673:K677"/>
    <mergeCell ref="L673:L677"/>
    <mergeCell ref="A668:E672"/>
    <mergeCell ref="F668:F670"/>
    <mergeCell ref="G668:G670"/>
    <mergeCell ref="H668:H670"/>
    <mergeCell ref="I668:I670"/>
    <mergeCell ref="K678:K682"/>
    <mergeCell ref="L678:L682"/>
    <mergeCell ref="A683:A687"/>
    <mergeCell ref="B683:B687"/>
    <mergeCell ref="C683:C687"/>
    <mergeCell ref="D683:D687"/>
    <mergeCell ref="E683:E687"/>
    <mergeCell ref="F683:F685"/>
    <mergeCell ref="G683:G685"/>
    <mergeCell ref="H683:H685"/>
    <mergeCell ref="I683:I685"/>
    <mergeCell ref="J683:J685"/>
    <mergeCell ref="K683:K687"/>
    <mergeCell ref="L683:L687"/>
    <mergeCell ref="F678:F680"/>
    <mergeCell ref="G678:G680"/>
    <mergeCell ref="H678:H680"/>
    <mergeCell ref="I678:I680"/>
    <mergeCell ref="J678:J680"/>
    <mergeCell ref="A678:A682"/>
    <mergeCell ref="B678:B682"/>
    <mergeCell ref="C678:C682"/>
    <mergeCell ref="D678:D682"/>
    <mergeCell ref="E678:E682"/>
    <mergeCell ref="K688:K692"/>
    <mergeCell ref="L688:L692"/>
    <mergeCell ref="A693:A697"/>
    <mergeCell ref="B693:B697"/>
    <mergeCell ref="C693:C697"/>
    <mergeCell ref="D693:D697"/>
    <mergeCell ref="E693:E697"/>
    <mergeCell ref="F693:F695"/>
    <mergeCell ref="G693:G695"/>
    <mergeCell ref="H693:H695"/>
    <mergeCell ref="I693:I695"/>
    <mergeCell ref="J693:J695"/>
    <mergeCell ref="K693:K697"/>
    <mergeCell ref="L693:L697"/>
    <mergeCell ref="F688:F690"/>
    <mergeCell ref="G688:G690"/>
    <mergeCell ref="H688:H690"/>
    <mergeCell ref="I688:I690"/>
    <mergeCell ref="J688:J690"/>
    <mergeCell ref="A688:A692"/>
    <mergeCell ref="B688:B692"/>
    <mergeCell ref="C688:C692"/>
    <mergeCell ref="D688:D692"/>
    <mergeCell ref="E688:E692"/>
    <mergeCell ref="K698:K702"/>
    <mergeCell ref="L698:L702"/>
    <mergeCell ref="A703:A707"/>
    <mergeCell ref="B703:B707"/>
    <mergeCell ref="C703:C707"/>
    <mergeCell ref="D703:D707"/>
    <mergeCell ref="E703:E707"/>
    <mergeCell ref="F703:F705"/>
    <mergeCell ref="G703:G705"/>
    <mergeCell ref="H703:H705"/>
    <mergeCell ref="I703:I705"/>
    <mergeCell ref="J703:J705"/>
    <mergeCell ref="K703:K707"/>
    <mergeCell ref="L703:L707"/>
    <mergeCell ref="F698:F700"/>
    <mergeCell ref="G698:G700"/>
    <mergeCell ref="H698:H700"/>
    <mergeCell ref="I698:I700"/>
    <mergeCell ref="J698:J700"/>
    <mergeCell ref="A698:A702"/>
    <mergeCell ref="B698:B702"/>
    <mergeCell ref="C698:C702"/>
    <mergeCell ref="D698:D702"/>
    <mergeCell ref="E698:E702"/>
    <mergeCell ref="K708:K712"/>
    <mergeCell ref="L708:L712"/>
    <mergeCell ref="A713:A717"/>
    <mergeCell ref="B713:B717"/>
    <mergeCell ref="C713:C717"/>
    <mergeCell ref="D713:D717"/>
    <mergeCell ref="E713:E717"/>
    <mergeCell ref="F713:F715"/>
    <mergeCell ref="G713:G715"/>
    <mergeCell ref="H713:H715"/>
    <mergeCell ref="I713:I715"/>
    <mergeCell ref="J713:J715"/>
    <mergeCell ref="K713:K717"/>
    <mergeCell ref="L713:L717"/>
    <mergeCell ref="F708:F710"/>
    <mergeCell ref="G708:G710"/>
    <mergeCell ref="H708:H710"/>
    <mergeCell ref="I708:I710"/>
    <mergeCell ref="J708:J710"/>
    <mergeCell ref="A708:A712"/>
    <mergeCell ref="B708:B712"/>
    <mergeCell ref="C708:C712"/>
    <mergeCell ref="D708:D712"/>
    <mergeCell ref="E708:E712"/>
    <mergeCell ref="K718:K722"/>
    <mergeCell ref="L718:L722"/>
    <mergeCell ref="A723:A727"/>
    <mergeCell ref="B723:B727"/>
    <mergeCell ref="C723:C727"/>
    <mergeCell ref="D723:D727"/>
    <mergeCell ref="E723:E727"/>
    <mergeCell ref="F723:F725"/>
    <mergeCell ref="G723:G725"/>
    <mergeCell ref="H723:H725"/>
    <mergeCell ref="I723:I725"/>
    <mergeCell ref="J723:J725"/>
    <mergeCell ref="K723:K727"/>
    <mergeCell ref="L723:L727"/>
    <mergeCell ref="F718:F720"/>
    <mergeCell ref="G718:G720"/>
    <mergeCell ref="H718:H720"/>
    <mergeCell ref="I718:I720"/>
    <mergeCell ref="J718:J720"/>
    <mergeCell ref="A718:A722"/>
    <mergeCell ref="B718:B722"/>
    <mergeCell ref="C718:C722"/>
    <mergeCell ref="D718:D722"/>
    <mergeCell ref="E718:E722"/>
    <mergeCell ref="K728:K732"/>
    <mergeCell ref="L728:L732"/>
    <mergeCell ref="A733:A737"/>
    <mergeCell ref="B733:B737"/>
    <mergeCell ref="C733:C737"/>
    <mergeCell ref="D733:D737"/>
    <mergeCell ref="E733:E737"/>
    <mergeCell ref="F733:F735"/>
    <mergeCell ref="G733:G735"/>
    <mergeCell ref="H733:H735"/>
    <mergeCell ref="I733:I735"/>
    <mergeCell ref="J733:J735"/>
    <mergeCell ref="K733:K737"/>
    <mergeCell ref="L733:L737"/>
    <mergeCell ref="F728:F730"/>
    <mergeCell ref="G728:G730"/>
    <mergeCell ref="H728:H730"/>
    <mergeCell ref="I728:I730"/>
    <mergeCell ref="J728:J730"/>
    <mergeCell ref="A728:A732"/>
    <mergeCell ref="B728:B732"/>
    <mergeCell ref="C728:C732"/>
    <mergeCell ref="D728:D732"/>
    <mergeCell ref="E728:E732"/>
    <mergeCell ref="K738:K742"/>
    <mergeCell ref="L738:L742"/>
    <mergeCell ref="A743:A747"/>
    <mergeCell ref="B743:B747"/>
    <mergeCell ref="C743:C747"/>
    <mergeCell ref="D743:D747"/>
    <mergeCell ref="E743:E747"/>
    <mergeCell ref="F743:F745"/>
    <mergeCell ref="G743:G745"/>
    <mergeCell ref="H743:H745"/>
    <mergeCell ref="I743:I745"/>
    <mergeCell ref="J743:J745"/>
    <mergeCell ref="K743:K747"/>
    <mergeCell ref="L743:L747"/>
    <mergeCell ref="F738:F740"/>
    <mergeCell ref="G738:G740"/>
    <mergeCell ref="H738:H740"/>
    <mergeCell ref="I738:I740"/>
    <mergeCell ref="J738:J740"/>
    <mergeCell ref="A738:A742"/>
    <mergeCell ref="B738:B742"/>
    <mergeCell ref="C738:C742"/>
    <mergeCell ref="D738:D742"/>
    <mergeCell ref="E738:E742"/>
    <mergeCell ref="K748:K752"/>
    <mergeCell ref="L748:L752"/>
    <mergeCell ref="A753:A757"/>
    <mergeCell ref="B753:B757"/>
    <mergeCell ref="C753:C757"/>
    <mergeCell ref="D753:D757"/>
    <mergeCell ref="E753:E757"/>
    <mergeCell ref="F753:F755"/>
    <mergeCell ref="G753:G755"/>
    <mergeCell ref="H753:H755"/>
    <mergeCell ref="I753:I755"/>
    <mergeCell ref="J753:J755"/>
    <mergeCell ref="K753:K757"/>
    <mergeCell ref="L753:L757"/>
    <mergeCell ref="F748:F750"/>
    <mergeCell ref="G748:G750"/>
    <mergeCell ref="H748:H750"/>
    <mergeCell ref="I748:I750"/>
    <mergeCell ref="J748:J750"/>
    <mergeCell ref="A748:A752"/>
    <mergeCell ref="B748:B752"/>
    <mergeCell ref="C748:C752"/>
    <mergeCell ref="D748:D752"/>
    <mergeCell ref="E748:E752"/>
    <mergeCell ref="K758:K762"/>
    <mergeCell ref="L758:L762"/>
    <mergeCell ref="A763:A767"/>
    <mergeCell ref="B763:B767"/>
    <mergeCell ref="C763:C767"/>
    <mergeCell ref="D763:D767"/>
    <mergeCell ref="E763:E767"/>
    <mergeCell ref="F763:F765"/>
    <mergeCell ref="G763:G765"/>
    <mergeCell ref="H763:H765"/>
    <mergeCell ref="I763:I765"/>
    <mergeCell ref="J763:J765"/>
    <mergeCell ref="K763:K767"/>
    <mergeCell ref="L763:L767"/>
    <mergeCell ref="F758:F760"/>
    <mergeCell ref="G758:G760"/>
    <mergeCell ref="H758:H760"/>
    <mergeCell ref="I758:I760"/>
    <mergeCell ref="J758:J760"/>
    <mergeCell ref="A758:A762"/>
    <mergeCell ref="B758:B762"/>
    <mergeCell ref="C758:C762"/>
    <mergeCell ref="D758:D762"/>
    <mergeCell ref="E758:E762"/>
    <mergeCell ref="K768:K772"/>
    <mergeCell ref="L768:L772"/>
    <mergeCell ref="A773:E777"/>
    <mergeCell ref="F773:F775"/>
    <mergeCell ref="G773:G775"/>
    <mergeCell ref="H773:H775"/>
    <mergeCell ref="I773:I775"/>
    <mergeCell ref="J773:J775"/>
    <mergeCell ref="K773:K777"/>
    <mergeCell ref="L773:L777"/>
    <mergeCell ref="F768:F770"/>
    <mergeCell ref="G768:G770"/>
    <mergeCell ref="H768:H770"/>
    <mergeCell ref="I768:I770"/>
    <mergeCell ref="J768:J770"/>
    <mergeCell ref="A768:A772"/>
    <mergeCell ref="B768:B772"/>
    <mergeCell ref="C768:C772"/>
    <mergeCell ref="D768:D772"/>
    <mergeCell ref="E768:E772"/>
    <mergeCell ref="K778:K782"/>
    <mergeCell ref="L778:L782"/>
    <mergeCell ref="A783:A787"/>
    <mergeCell ref="B783:B787"/>
    <mergeCell ref="C783:C787"/>
    <mergeCell ref="D783:D787"/>
    <mergeCell ref="E783:E787"/>
    <mergeCell ref="F783:F785"/>
    <mergeCell ref="G783:G785"/>
    <mergeCell ref="H783:H785"/>
    <mergeCell ref="I783:I785"/>
    <mergeCell ref="J783:J785"/>
    <mergeCell ref="K783:K787"/>
    <mergeCell ref="L783:L787"/>
    <mergeCell ref="F778:F780"/>
    <mergeCell ref="G778:G780"/>
    <mergeCell ref="H778:H780"/>
    <mergeCell ref="I778:I780"/>
    <mergeCell ref="J778:J780"/>
    <mergeCell ref="A778:A782"/>
    <mergeCell ref="B778:B782"/>
    <mergeCell ref="C778:C782"/>
    <mergeCell ref="D778:D782"/>
    <mergeCell ref="E778:E782"/>
    <mergeCell ref="K788:K792"/>
    <mergeCell ref="L788:L792"/>
    <mergeCell ref="A793:E797"/>
    <mergeCell ref="F793:F795"/>
    <mergeCell ref="G793:G795"/>
    <mergeCell ref="H793:H795"/>
    <mergeCell ref="I793:I795"/>
    <mergeCell ref="J793:J795"/>
    <mergeCell ref="K793:K797"/>
    <mergeCell ref="L793:L797"/>
    <mergeCell ref="F788:F790"/>
    <mergeCell ref="G788:G790"/>
    <mergeCell ref="H788:H790"/>
    <mergeCell ref="I788:I790"/>
    <mergeCell ref="J788:J790"/>
    <mergeCell ref="A788:A792"/>
    <mergeCell ref="B788:B792"/>
    <mergeCell ref="C788:C792"/>
    <mergeCell ref="D788:D792"/>
    <mergeCell ref="E788:E792"/>
    <mergeCell ref="K798:K802"/>
    <mergeCell ref="L798:L802"/>
    <mergeCell ref="A803:A807"/>
    <mergeCell ref="B803:B807"/>
    <mergeCell ref="C803:C807"/>
    <mergeCell ref="D803:D807"/>
    <mergeCell ref="E803:E807"/>
    <mergeCell ref="F803:F805"/>
    <mergeCell ref="G803:G805"/>
    <mergeCell ref="H803:H805"/>
    <mergeCell ref="I803:I805"/>
    <mergeCell ref="J803:J805"/>
    <mergeCell ref="K803:K807"/>
    <mergeCell ref="L803:L807"/>
    <mergeCell ref="F798:F800"/>
    <mergeCell ref="G798:G800"/>
    <mergeCell ref="H798:H800"/>
    <mergeCell ref="I798:I800"/>
    <mergeCell ref="J798:J800"/>
    <mergeCell ref="A798:A802"/>
    <mergeCell ref="B798:B802"/>
    <mergeCell ref="C798:C802"/>
    <mergeCell ref="D798:D802"/>
    <mergeCell ref="E798:E802"/>
    <mergeCell ref="K808:K812"/>
    <mergeCell ref="L808:L812"/>
    <mergeCell ref="A813:A817"/>
    <mergeCell ref="B813:B817"/>
    <mergeCell ref="C813:C817"/>
    <mergeCell ref="D813:D817"/>
    <mergeCell ref="E813:E817"/>
    <mergeCell ref="F813:F815"/>
    <mergeCell ref="G813:G815"/>
    <mergeCell ref="H813:H815"/>
    <mergeCell ref="I813:I815"/>
    <mergeCell ref="J813:J815"/>
    <mergeCell ref="K813:K817"/>
    <mergeCell ref="L813:L817"/>
    <mergeCell ref="F808:F810"/>
    <mergeCell ref="G808:G810"/>
    <mergeCell ref="H808:H810"/>
    <mergeCell ref="I808:I810"/>
    <mergeCell ref="J808:J810"/>
    <mergeCell ref="A808:A812"/>
    <mergeCell ref="B808:B812"/>
    <mergeCell ref="C808:C812"/>
    <mergeCell ref="D808:D812"/>
    <mergeCell ref="E808:E812"/>
    <mergeCell ref="K818:K822"/>
    <mergeCell ref="L818:L822"/>
    <mergeCell ref="A823:A827"/>
    <mergeCell ref="B823:B827"/>
    <mergeCell ref="C823:C827"/>
    <mergeCell ref="D823:D827"/>
    <mergeCell ref="E823:E827"/>
    <mergeCell ref="F823:F825"/>
    <mergeCell ref="G823:G825"/>
    <mergeCell ref="H823:H825"/>
    <mergeCell ref="I823:I825"/>
    <mergeCell ref="J823:J825"/>
    <mergeCell ref="K823:K827"/>
    <mergeCell ref="L823:L827"/>
    <mergeCell ref="F818:F820"/>
    <mergeCell ref="G818:G820"/>
    <mergeCell ref="H818:H820"/>
    <mergeCell ref="I818:I820"/>
    <mergeCell ref="J818:J820"/>
    <mergeCell ref="A818:A822"/>
    <mergeCell ref="B818:B822"/>
    <mergeCell ref="C818:C822"/>
    <mergeCell ref="D818:D822"/>
    <mergeCell ref="E818:E822"/>
    <mergeCell ref="K828:K832"/>
    <mergeCell ref="L828:L832"/>
    <mergeCell ref="A833:A837"/>
    <mergeCell ref="B833:B837"/>
    <mergeCell ref="C833:C837"/>
    <mergeCell ref="D833:D837"/>
    <mergeCell ref="E833:E837"/>
    <mergeCell ref="F833:F835"/>
    <mergeCell ref="G833:G835"/>
    <mergeCell ref="H833:H835"/>
    <mergeCell ref="I833:I835"/>
    <mergeCell ref="J833:J835"/>
    <mergeCell ref="K833:K837"/>
    <mergeCell ref="L833:L837"/>
    <mergeCell ref="F828:F830"/>
    <mergeCell ref="G828:G830"/>
    <mergeCell ref="H828:H830"/>
    <mergeCell ref="I828:I830"/>
    <mergeCell ref="J828:J830"/>
    <mergeCell ref="A828:A832"/>
    <mergeCell ref="B828:B832"/>
    <mergeCell ref="C828:C832"/>
    <mergeCell ref="D828:D832"/>
    <mergeCell ref="E828:E832"/>
    <mergeCell ref="K838:K842"/>
    <mergeCell ref="L838:L842"/>
    <mergeCell ref="A843:A847"/>
    <mergeCell ref="B843:B847"/>
    <mergeCell ref="C843:C847"/>
    <mergeCell ref="D843:D847"/>
    <mergeCell ref="E843:E847"/>
    <mergeCell ref="F843:F845"/>
    <mergeCell ref="G843:G845"/>
    <mergeCell ref="H843:H845"/>
    <mergeCell ref="I843:I845"/>
    <mergeCell ref="J843:J845"/>
    <mergeCell ref="K843:K847"/>
    <mergeCell ref="L843:L847"/>
    <mergeCell ref="F838:F840"/>
    <mergeCell ref="G838:G840"/>
    <mergeCell ref="H838:H840"/>
    <mergeCell ref="I838:I840"/>
    <mergeCell ref="J838:J840"/>
    <mergeCell ref="A838:A842"/>
    <mergeCell ref="B838:B842"/>
    <mergeCell ref="C838:C842"/>
    <mergeCell ref="D838:D842"/>
    <mergeCell ref="E838:E842"/>
    <mergeCell ref="K848:K852"/>
    <mergeCell ref="L848:L852"/>
    <mergeCell ref="A853:E857"/>
    <mergeCell ref="F853:F855"/>
    <mergeCell ref="G853:G855"/>
    <mergeCell ref="H853:H855"/>
    <mergeCell ref="I853:I855"/>
    <mergeCell ref="J853:J855"/>
    <mergeCell ref="K853:K857"/>
    <mergeCell ref="L853:L857"/>
    <mergeCell ref="F848:F850"/>
    <mergeCell ref="G848:G850"/>
    <mergeCell ref="H848:H850"/>
    <mergeCell ref="I848:I850"/>
    <mergeCell ref="J848:J850"/>
    <mergeCell ref="A848:A852"/>
    <mergeCell ref="B848:B852"/>
    <mergeCell ref="C848:C852"/>
    <mergeCell ref="D848:D852"/>
    <mergeCell ref="E848:E852"/>
    <mergeCell ref="K858:K862"/>
    <mergeCell ref="L858:L862"/>
    <mergeCell ref="A863:A867"/>
    <mergeCell ref="B863:B867"/>
    <mergeCell ref="C863:C867"/>
    <mergeCell ref="D863:D867"/>
    <mergeCell ref="E863:E867"/>
    <mergeCell ref="F863:F865"/>
    <mergeCell ref="G863:G865"/>
    <mergeCell ref="H863:H865"/>
    <mergeCell ref="I863:I865"/>
    <mergeCell ref="J863:J865"/>
    <mergeCell ref="K863:K867"/>
    <mergeCell ref="L863:L867"/>
    <mergeCell ref="F858:F860"/>
    <mergeCell ref="G858:G860"/>
    <mergeCell ref="H858:H860"/>
    <mergeCell ref="I858:I860"/>
    <mergeCell ref="J858:J860"/>
    <mergeCell ref="A858:A862"/>
    <mergeCell ref="B858:B862"/>
    <mergeCell ref="C858:C862"/>
    <mergeCell ref="D858:D862"/>
    <mergeCell ref="E858:E862"/>
    <mergeCell ref="K868:K872"/>
    <mergeCell ref="L868:L872"/>
    <mergeCell ref="A873:A877"/>
    <mergeCell ref="B873:B877"/>
    <mergeCell ref="C873:C877"/>
    <mergeCell ref="D873:D877"/>
    <mergeCell ref="E873:E877"/>
    <mergeCell ref="F873:F875"/>
    <mergeCell ref="G873:G875"/>
    <mergeCell ref="H873:H875"/>
    <mergeCell ref="I873:I875"/>
    <mergeCell ref="J873:J875"/>
    <mergeCell ref="K873:K877"/>
    <mergeCell ref="L873:L877"/>
    <mergeCell ref="F868:F870"/>
    <mergeCell ref="G868:G870"/>
    <mergeCell ref="H868:H870"/>
    <mergeCell ref="I868:I870"/>
    <mergeCell ref="J868:J870"/>
    <mergeCell ref="A868:A872"/>
    <mergeCell ref="B868:B872"/>
    <mergeCell ref="C868:C872"/>
    <mergeCell ref="D868:D872"/>
    <mergeCell ref="E868:E872"/>
    <mergeCell ref="J878:J880"/>
    <mergeCell ref="K878:K882"/>
    <mergeCell ref="L878:L882"/>
    <mergeCell ref="A883:A887"/>
    <mergeCell ref="B883:B887"/>
    <mergeCell ref="C883:C887"/>
    <mergeCell ref="D883:D887"/>
    <mergeCell ref="E883:E887"/>
    <mergeCell ref="F883:F885"/>
    <mergeCell ref="G883:G885"/>
    <mergeCell ref="H883:H885"/>
    <mergeCell ref="I883:I885"/>
    <mergeCell ref="J883:J885"/>
    <mergeCell ref="K883:K887"/>
    <mergeCell ref="L883:L887"/>
    <mergeCell ref="A878:E882"/>
    <mergeCell ref="F878:F880"/>
    <mergeCell ref="G878:G880"/>
    <mergeCell ref="H878:H880"/>
    <mergeCell ref="I878:I880"/>
    <mergeCell ref="K888:K892"/>
    <mergeCell ref="L888:L892"/>
    <mergeCell ref="A893:A897"/>
    <mergeCell ref="B893:B897"/>
    <mergeCell ref="C893:C897"/>
    <mergeCell ref="D893:D897"/>
    <mergeCell ref="E893:E897"/>
    <mergeCell ref="F893:F895"/>
    <mergeCell ref="G893:G895"/>
    <mergeCell ref="H893:H895"/>
    <mergeCell ref="I893:I895"/>
    <mergeCell ref="J893:J895"/>
    <mergeCell ref="K893:K897"/>
    <mergeCell ref="L893:L897"/>
    <mergeCell ref="F888:F890"/>
    <mergeCell ref="G888:G890"/>
    <mergeCell ref="H888:H890"/>
    <mergeCell ref="I888:I890"/>
    <mergeCell ref="J888:J890"/>
    <mergeCell ref="A888:A892"/>
    <mergeCell ref="B888:B892"/>
    <mergeCell ref="C888:C892"/>
    <mergeCell ref="D888:D892"/>
    <mergeCell ref="E888:E892"/>
    <mergeCell ref="K898:K902"/>
    <mergeCell ref="L898:L902"/>
    <mergeCell ref="A903:A907"/>
    <mergeCell ref="B903:B907"/>
    <mergeCell ref="C903:C907"/>
    <mergeCell ref="D903:D907"/>
    <mergeCell ref="E903:E907"/>
    <mergeCell ref="F903:F905"/>
    <mergeCell ref="G903:G905"/>
    <mergeCell ref="H903:H905"/>
    <mergeCell ref="I903:I905"/>
    <mergeCell ref="J903:J905"/>
    <mergeCell ref="K903:K907"/>
    <mergeCell ref="L903:L907"/>
    <mergeCell ref="F898:F900"/>
    <mergeCell ref="G898:G900"/>
    <mergeCell ref="H898:H900"/>
    <mergeCell ref="I898:I900"/>
    <mergeCell ref="J898:J900"/>
    <mergeCell ref="A898:A902"/>
    <mergeCell ref="B898:B902"/>
    <mergeCell ref="C898:C902"/>
    <mergeCell ref="D898:D902"/>
    <mergeCell ref="E898:E902"/>
    <mergeCell ref="J908:J910"/>
    <mergeCell ref="K908:K912"/>
    <mergeCell ref="L908:L912"/>
    <mergeCell ref="A913:A917"/>
    <mergeCell ref="B913:B917"/>
    <mergeCell ref="C913:C917"/>
    <mergeCell ref="D913:D917"/>
    <mergeCell ref="E913:E917"/>
    <mergeCell ref="F913:F915"/>
    <mergeCell ref="G913:G915"/>
    <mergeCell ref="H913:H915"/>
    <mergeCell ref="I913:I915"/>
    <mergeCell ref="J913:J915"/>
    <mergeCell ref="K913:K917"/>
    <mergeCell ref="L913:L917"/>
    <mergeCell ref="A908:E912"/>
    <mergeCell ref="F908:F910"/>
    <mergeCell ref="G908:G910"/>
    <mergeCell ref="H908:H910"/>
    <mergeCell ref="I908:I910"/>
    <mergeCell ref="K918:K922"/>
    <mergeCell ref="L918:L922"/>
    <mergeCell ref="A923:A927"/>
    <mergeCell ref="B923:B927"/>
    <mergeCell ref="C923:C927"/>
    <mergeCell ref="D923:D927"/>
    <mergeCell ref="E923:E927"/>
    <mergeCell ref="F923:F925"/>
    <mergeCell ref="G923:G925"/>
    <mergeCell ref="H923:H925"/>
    <mergeCell ref="I923:I925"/>
    <mergeCell ref="J923:J925"/>
    <mergeCell ref="K923:K927"/>
    <mergeCell ref="L923:L927"/>
    <mergeCell ref="F918:F920"/>
    <mergeCell ref="G918:G920"/>
    <mergeCell ref="H918:H920"/>
    <mergeCell ref="I918:I920"/>
    <mergeCell ref="J918:J920"/>
    <mergeCell ref="A918:A922"/>
    <mergeCell ref="B918:B922"/>
    <mergeCell ref="C918:C922"/>
    <mergeCell ref="D918:D922"/>
    <mergeCell ref="E918:E922"/>
    <mergeCell ref="K928:K932"/>
    <mergeCell ref="L928:L932"/>
    <mergeCell ref="A933:A937"/>
    <mergeCell ref="B933:B937"/>
    <mergeCell ref="C933:C937"/>
    <mergeCell ref="D933:D937"/>
    <mergeCell ref="E933:E937"/>
    <mergeCell ref="F933:F935"/>
    <mergeCell ref="G933:G935"/>
    <mergeCell ref="H933:H935"/>
    <mergeCell ref="I933:I935"/>
    <mergeCell ref="J933:J935"/>
    <mergeCell ref="K933:K937"/>
    <mergeCell ref="L933:L937"/>
    <mergeCell ref="F928:F930"/>
    <mergeCell ref="G928:G930"/>
    <mergeCell ref="H928:H930"/>
    <mergeCell ref="I928:I930"/>
    <mergeCell ref="J928:J930"/>
    <mergeCell ref="A928:A932"/>
    <mergeCell ref="B928:B932"/>
    <mergeCell ref="C928:C932"/>
    <mergeCell ref="D928:D932"/>
    <mergeCell ref="E928:E932"/>
    <mergeCell ref="K938:K942"/>
    <mergeCell ref="L938:L942"/>
    <mergeCell ref="A943:E947"/>
    <mergeCell ref="F943:F945"/>
    <mergeCell ref="G943:G945"/>
    <mergeCell ref="H943:H945"/>
    <mergeCell ref="I943:I945"/>
    <mergeCell ref="J943:J945"/>
    <mergeCell ref="K943:K947"/>
    <mergeCell ref="L943:L947"/>
    <mergeCell ref="F938:F940"/>
    <mergeCell ref="G938:G940"/>
    <mergeCell ref="H938:H940"/>
    <mergeCell ref="I938:I940"/>
    <mergeCell ref="J938:J940"/>
    <mergeCell ref="A938:A942"/>
    <mergeCell ref="B938:B942"/>
    <mergeCell ref="C938:C942"/>
    <mergeCell ref="D938:D942"/>
    <mergeCell ref="E938:E942"/>
    <mergeCell ref="K948:K952"/>
    <mergeCell ref="L948:L952"/>
    <mergeCell ref="A953:A957"/>
    <mergeCell ref="B953:B957"/>
    <mergeCell ref="C953:C957"/>
    <mergeCell ref="D953:D957"/>
    <mergeCell ref="E953:E957"/>
    <mergeCell ref="F953:F955"/>
    <mergeCell ref="G953:G955"/>
    <mergeCell ref="H953:H955"/>
    <mergeCell ref="I953:I955"/>
    <mergeCell ref="J953:J955"/>
    <mergeCell ref="K953:K957"/>
    <mergeCell ref="L953:L957"/>
    <mergeCell ref="F948:F950"/>
    <mergeCell ref="G948:G950"/>
    <mergeCell ref="H948:H950"/>
    <mergeCell ref="I948:I950"/>
    <mergeCell ref="J948:J950"/>
    <mergeCell ref="A948:A952"/>
    <mergeCell ref="B948:B952"/>
    <mergeCell ref="C948:C952"/>
    <mergeCell ref="D948:D952"/>
    <mergeCell ref="E948:E952"/>
    <mergeCell ref="K958:K962"/>
    <mergeCell ref="L958:L962"/>
    <mergeCell ref="A963:A967"/>
    <mergeCell ref="B963:B967"/>
    <mergeCell ref="C963:C967"/>
    <mergeCell ref="D963:D967"/>
    <mergeCell ref="E963:E967"/>
    <mergeCell ref="F963:F965"/>
    <mergeCell ref="G963:G965"/>
    <mergeCell ref="H963:H965"/>
    <mergeCell ref="I963:I965"/>
    <mergeCell ref="J963:J965"/>
    <mergeCell ref="K963:K967"/>
    <mergeCell ref="L963:L967"/>
    <mergeCell ref="F958:F960"/>
    <mergeCell ref="G958:G960"/>
    <mergeCell ref="H958:H960"/>
    <mergeCell ref="I958:I960"/>
    <mergeCell ref="J958:J960"/>
    <mergeCell ref="A958:A962"/>
    <mergeCell ref="B958:B962"/>
    <mergeCell ref="C958:C962"/>
    <mergeCell ref="D958:D962"/>
    <mergeCell ref="E958:E962"/>
    <mergeCell ref="K968:K972"/>
    <mergeCell ref="L968:L972"/>
    <mergeCell ref="A973:A977"/>
    <mergeCell ref="B973:B977"/>
    <mergeCell ref="C973:C977"/>
    <mergeCell ref="D973:D977"/>
    <mergeCell ref="E973:E977"/>
    <mergeCell ref="F973:F975"/>
    <mergeCell ref="G973:G975"/>
    <mergeCell ref="H973:H975"/>
    <mergeCell ref="I973:I975"/>
    <mergeCell ref="J973:J975"/>
    <mergeCell ref="K973:K977"/>
    <mergeCell ref="L973:L977"/>
    <mergeCell ref="F968:F970"/>
    <mergeCell ref="G968:G970"/>
    <mergeCell ref="H968:H970"/>
    <mergeCell ref="I968:I970"/>
    <mergeCell ref="J968:J970"/>
    <mergeCell ref="A968:A972"/>
    <mergeCell ref="B968:B972"/>
    <mergeCell ref="C968:C972"/>
    <mergeCell ref="D968:D972"/>
    <mergeCell ref="E968:E972"/>
    <mergeCell ref="J978:J980"/>
    <mergeCell ref="K978:K982"/>
    <mergeCell ref="L978:L982"/>
    <mergeCell ref="A983:A987"/>
    <mergeCell ref="B983:B987"/>
    <mergeCell ref="C983:C987"/>
    <mergeCell ref="D983:D987"/>
    <mergeCell ref="E983:E987"/>
    <mergeCell ref="F983:F985"/>
    <mergeCell ref="G983:G985"/>
    <mergeCell ref="H983:H985"/>
    <mergeCell ref="I983:I985"/>
    <mergeCell ref="J983:J985"/>
    <mergeCell ref="K983:K987"/>
    <mergeCell ref="L983:L987"/>
    <mergeCell ref="A978:E982"/>
    <mergeCell ref="F978:F980"/>
    <mergeCell ref="G978:G980"/>
    <mergeCell ref="H978:H980"/>
    <mergeCell ref="I978:I980"/>
    <mergeCell ref="K988:K992"/>
    <mergeCell ref="L988:L992"/>
    <mergeCell ref="A993:A997"/>
    <mergeCell ref="B993:B997"/>
    <mergeCell ref="C993:C997"/>
    <mergeCell ref="D993:D997"/>
    <mergeCell ref="E993:E997"/>
    <mergeCell ref="F993:F995"/>
    <mergeCell ref="G993:G995"/>
    <mergeCell ref="H993:H995"/>
    <mergeCell ref="I993:I995"/>
    <mergeCell ref="J993:J995"/>
    <mergeCell ref="K993:K997"/>
    <mergeCell ref="L993:L997"/>
    <mergeCell ref="F988:F990"/>
    <mergeCell ref="G988:G990"/>
    <mergeCell ref="H988:H990"/>
    <mergeCell ref="I988:I990"/>
    <mergeCell ref="J988:J990"/>
    <mergeCell ref="A988:A992"/>
    <mergeCell ref="B988:B992"/>
    <mergeCell ref="C988:C992"/>
    <mergeCell ref="D988:D992"/>
    <mergeCell ref="E988:E992"/>
    <mergeCell ref="K998:K1002"/>
    <mergeCell ref="L998:L1002"/>
    <mergeCell ref="A1003:A1007"/>
    <mergeCell ref="B1003:B1007"/>
    <mergeCell ref="C1003:C1007"/>
    <mergeCell ref="D1003:D1007"/>
    <mergeCell ref="E1003:E1007"/>
    <mergeCell ref="F1003:F1005"/>
    <mergeCell ref="G1003:G1005"/>
    <mergeCell ref="H1003:H1005"/>
    <mergeCell ref="I1003:I1005"/>
    <mergeCell ref="J1003:J1005"/>
    <mergeCell ref="K1003:K1007"/>
    <mergeCell ref="L1003:L1007"/>
    <mergeCell ref="F998:F1000"/>
    <mergeCell ref="G998:G1000"/>
    <mergeCell ref="H998:H1000"/>
    <mergeCell ref="I998:I1000"/>
    <mergeCell ref="J998:J1000"/>
    <mergeCell ref="A998:A1002"/>
    <mergeCell ref="B998:B1002"/>
    <mergeCell ref="C998:C1002"/>
    <mergeCell ref="D998:D1002"/>
    <mergeCell ref="E998:E1002"/>
    <mergeCell ref="K1008:K1012"/>
    <mergeCell ref="L1008:L1012"/>
    <mergeCell ref="A1013:E1017"/>
    <mergeCell ref="F1013:F1015"/>
    <mergeCell ref="G1013:G1015"/>
    <mergeCell ref="H1013:H1015"/>
    <mergeCell ref="I1013:I1015"/>
    <mergeCell ref="J1013:J1015"/>
    <mergeCell ref="K1013:K1017"/>
    <mergeCell ref="L1013:L1017"/>
    <mergeCell ref="F1008:F1010"/>
    <mergeCell ref="G1008:G1010"/>
    <mergeCell ref="H1008:H1010"/>
    <mergeCell ref="I1008:I1010"/>
    <mergeCell ref="J1008:J1010"/>
    <mergeCell ref="A1008:A1012"/>
    <mergeCell ref="B1008:B1012"/>
    <mergeCell ref="C1008:C1012"/>
    <mergeCell ref="D1008:D1012"/>
    <mergeCell ref="E1008:E1012"/>
    <mergeCell ref="K1018:K1022"/>
    <mergeCell ref="L1018:L1022"/>
    <mergeCell ref="A1023:A1027"/>
    <mergeCell ref="B1023:B1027"/>
    <mergeCell ref="C1023:C1027"/>
    <mergeCell ref="D1023:D1027"/>
    <mergeCell ref="E1023:E1027"/>
    <mergeCell ref="F1023:F1025"/>
    <mergeCell ref="G1023:G1025"/>
    <mergeCell ref="H1023:H1025"/>
    <mergeCell ref="I1023:I1025"/>
    <mergeCell ref="J1023:J1025"/>
    <mergeCell ref="K1023:K1027"/>
    <mergeCell ref="L1023:L1027"/>
    <mergeCell ref="F1018:F1020"/>
    <mergeCell ref="G1018:G1020"/>
    <mergeCell ref="H1018:H1020"/>
    <mergeCell ref="I1018:I1020"/>
    <mergeCell ref="J1018:J1020"/>
    <mergeCell ref="A1018:A1022"/>
    <mergeCell ref="B1018:B1022"/>
    <mergeCell ref="C1018:C1022"/>
    <mergeCell ref="D1018:D1022"/>
    <mergeCell ref="E1018:E1022"/>
    <mergeCell ref="K1028:K1032"/>
    <mergeCell ref="L1028:L1032"/>
    <mergeCell ref="A1033:A1037"/>
    <mergeCell ref="B1033:B1037"/>
    <mergeCell ref="C1033:C1037"/>
    <mergeCell ref="D1033:D1037"/>
    <mergeCell ref="E1033:E1037"/>
    <mergeCell ref="F1033:F1035"/>
    <mergeCell ref="G1033:G1035"/>
    <mergeCell ref="H1033:H1035"/>
    <mergeCell ref="I1033:I1035"/>
    <mergeCell ref="J1033:J1035"/>
    <mergeCell ref="K1033:K1037"/>
    <mergeCell ref="L1033:L1037"/>
    <mergeCell ref="F1028:F1030"/>
    <mergeCell ref="G1028:G1030"/>
    <mergeCell ref="H1028:H1030"/>
    <mergeCell ref="I1028:I1030"/>
    <mergeCell ref="J1028:J1030"/>
    <mergeCell ref="A1028:A1032"/>
    <mergeCell ref="B1028:B1032"/>
    <mergeCell ref="C1028:C1032"/>
    <mergeCell ref="D1028:D1032"/>
    <mergeCell ref="E1028:E1032"/>
    <mergeCell ref="K1038:K1042"/>
    <mergeCell ref="L1038:L1042"/>
    <mergeCell ref="A1043:E1047"/>
    <mergeCell ref="F1043:F1045"/>
    <mergeCell ref="G1043:G1045"/>
    <mergeCell ref="H1043:H1045"/>
    <mergeCell ref="I1043:I1045"/>
    <mergeCell ref="J1043:J1045"/>
    <mergeCell ref="K1043:K1047"/>
    <mergeCell ref="L1043:L1047"/>
    <mergeCell ref="F1038:F1040"/>
    <mergeCell ref="G1038:G1040"/>
    <mergeCell ref="H1038:H1040"/>
    <mergeCell ref="I1038:I1040"/>
    <mergeCell ref="J1038:J1040"/>
    <mergeCell ref="A1038:A1042"/>
    <mergeCell ref="B1038:B1042"/>
    <mergeCell ref="C1038:C1042"/>
    <mergeCell ref="D1038:D1042"/>
    <mergeCell ref="E1038:E1042"/>
    <mergeCell ref="K1048:K1052"/>
    <mergeCell ref="L1048:L1052"/>
    <mergeCell ref="A1053:A1057"/>
    <mergeCell ref="B1053:B1057"/>
    <mergeCell ref="C1053:C1057"/>
    <mergeCell ref="D1053:D1057"/>
    <mergeCell ref="E1053:E1057"/>
    <mergeCell ref="F1053:F1055"/>
    <mergeCell ref="G1053:G1055"/>
    <mergeCell ref="H1053:H1055"/>
    <mergeCell ref="I1053:I1055"/>
    <mergeCell ref="J1053:J1055"/>
    <mergeCell ref="K1053:K1057"/>
    <mergeCell ref="L1053:L1057"/>
    <mergeCell ref="F1048:F1050"/>
    <mergeCell ref="G1048:G1050"/>
    <mergeCell ref="H1048:H1050"/>
    <mergeCell ref="I1048:I1050"/>
    <mergeCell ref="J1048:J1050"/>
    <mergeCell ref="A1048:A1052"/>
    <mergeCell ref="B1048:B1052"/>
    <mergeCell ref="C1048:C1052"/>
    <mergeCell ref="D1048:D1052"/>
    <mergeCell ref="E1048:E1052"/>
    <mergeCell ref="K1058:K1062"/>
    <mergeCell ref="L1058:L1062"/>
    <mergeCell ref="A1063:A1067"/>
    <mergeCell ref="B1063:B1067"/>
    <mergeCell ref="C1063:C1067"/>
    <mergeCell ref="D1063:D1067"/>
    <mergeCell ref="E1063:E1067"/>
    <mergeCell ref="F1063:F1065"/>
    <mergeCell ref="G1063:G1065"/>
    <mergeCell ref="H1063:H1065"/>
    <mergeCell ref="I1063:I1065"/>
    <mergeCell ref="J1063:J1065"/>
    <mergeCell ref="K1063:K1067"/>
    <mergeCell ref="L1063:L1067"/>
    <mergeCell ref="F1058:F1060"/>
    <mergeCell ref="G1058:G1060"/>
    <mergeCell ref="H1058:H1060"/>
    <mergeCell ref="I1058:I1060"/>
    <mergeCell ref="J1058:J1060"/>
    <mergeCell ref="A1058:A1062"/>
    <mergeCell ref="B1058:B1062"/>
    <mergeCell ref="C1058:C1062"/>
    <mergeCell ref="D1058:D1062"/>
    <mergeCell ref="E1058:E1062"/>
    <mergeCell ref="K1068:K1072"/>
    <mergeCell ref="L1068:L1072"/>
    <mergeCell ref="A1073:A1077"/>
    <mergeCell ref="B1073:B1077"/>
    <mergeCell ref="C1073:C1077"/>
    <mergeCell ref="D1073:D1077"/>
    <mergeCell ref="E1073:E1077"/>
    <mergeCell ref="F1073:F1075"/>
    <mergeCell ref="G1073:G1075"/>
    <mergeCell ref="H1073:H1075"/>
    <mergeCell ref="I1073:I1075"/>
    <mergeCell ref="J1073:J1075"/>
    <mergeCell ref="K1073:K1077"/>
    <mergeCell ref="L1073:L1077"/>
    <mergeCell ref="F1068:F1070"/>
    <mergeCell ref="G1068:G1070"/>
    <mergeCell ref="H1068:H1070"/>
    <mergeCell ref="I1068:I1070"/>
    <mergeCell ref="J1068:J1070"/>
    <mergeCell ref="A1068:A1072"/>
    <mergeCell ref="B1068:B1072"/>
    <mergeCell ref="C1068:C1072"/>
    <mergeCell ref="D1068:D1072"/>
    <mergeCell ref="E1068:E1072"/>
    <mergeCell ref="K1078:K1082"/>
    <mergeCell ref="L1078:L1082"/>
    <mergeCell ref="A1083:A1087"/>
    <mergeCell ref="B1083:B1087"/>
    <mergeCell ref="C1083:C1087"/>
    <mergeCell ref="D1083:D1087"/>
    <mergeCell ref="E1083:E1087"/>
    <mergeCell ref="F1083:F1085"/>
    <mergeCell ref="G1083:G1085"/>
    <mergeCell ref="H1083:H1085"/>
    <mergeCell ref="I1083:I1085"/>
    <mergeCell ref="J1083:J1085"/>
    <mergeCell ref="K1083:K1087"/>
    <mergeCell ref="L1083:L1087"/>
    <mergeCell ref="F1078:F1080"/>
    <mergeCell ref="G1078:G1080"/>
    <mergeCell ref="H1078:H1080"/>
    <mergeCell ref="I1078:I1080"/>
    <mergeCell ref="J1078:J1080"/>
    <mergeCell ref="A1078:A1082"/>
    <mergeCell ref="B1078:B1082"/>
    <mergeCell ref="C1078:C1082"/>
    <mergeCell ref="D1078:D1082"/>
    <mergeCell ref="E1078:E1082"/>
    <mergeCell ref="K1088:K1092"/>
    <mergeCell ref="L1088:L1092"/>
    <mergeCell ref="A1093:A1097"/>
    <mergeCell ref="B1093:B1097"/>
    <mergeCell ref="C1093:C1097"/>
    <mergeCell ref="D1093:D1097"/>
    <mergeCell ref="E1093:E1097"/>
    <mergeCell ref="F1093:F1095"/>
    <mergeCell ref="G1093:G1095"/>
    <mergeCell ref="H1093:H1095"/>
    <mergeCell ref="I1093:I1095"/>
    <mergeCell ref="J1093:J1095"/>
    <mergeCell ref="K1093:K1097"/>
    <mergeCell ref="L1093:L1097"/>
    <mergeCell ref="F1088:F1090"/>
    <mergeCell ref="G1088:G1090"/>
    <mergeCell ref="H1088:H1090"/>
    <mergeCell ref="I1088:I1090"/>
    <mergeCell ref="J1088:J1090"/>
    <mergeCell ref="A1088:A1092"/>
    <mergeCell ref="B1088:B1092"/>
    <mergeCell ref="C1088:C1092"/>
    <mergeCell ref="D1088:D1092"/>
    <mergeCell ref="E1088:E1092"/>
    <mergeCell ref="K1098:K1102"/>
    <mergeCell ref="L1098:L1102"/>
    <mergeCell ref="A1103:A1107"/>
    <mergeCell ref="B1103:B1107"/>
    <mergeCell ref="C1103:C1107"/>
    <mergeCell ref="D1103:D1107"/>
    <mergeCell ref="E1103:E1107"/>
    <mergeCell ref="F1103:F1105"/>
    <mergeCell ref="G1103:G1105"/>
    <mergeCell ref="H1103:H1105"/>
    <mergeCell ref="I1103:I1105"/>
    <mergeCell ref="J1103:J1105"/>
    <mergeCell ref="K1103:K1107"/>
    <mergeCell ref="L1103:L1107"/>
    <mergeCell ref="F1098:F1100"/>
    <mergeCell ref="G1098:G1100"/>
    <mergeCell ref="H1098:H1100"/>
    <mergeCell ref="I1098:I1100"/>
    <mergeCell ref="J1098:J1100"/>
    <mergeCell ref="A1098:A1102"/>
    <mergeCell ref="B1098:B1102"/>
    <mergeCell ref="C1098:C1102"/>
    <mergeCell ref="D1098:D1102"/>
    <mergeCell ref="E1098:E1102"/>
    <mergeCell ref="J1118:J1120"/>
    <mergeCell ref="A1118:A1122"/>
    <mergeCell ref="B1118:B1122"/>
    <mergeCell ref="C1118:C1122"/>
    <mergeCell ref="D1118:D1122"/>
    <mergeCell ref="E1118:E1122"/>
    <mergeCell ref="K1108:K1112"/>
    <mergeCell ref="L1108:L1112"/>
    <mergeCell ref="A1113:A1117"/>
    <mergeCell ref="B1113:B1117"/>
    <mergeCell ref="C1113:C1117"/>
    <mergeCell ref="D1113:D1117"/>
    <mergeCell ref="E1113:E1117"/>
    <mergeCell ref="F1113:F1115"/>
    <mergeCell ref="G1113:G1115"/>
    <mergeCell ref="H1113:H1115"/>
    <mergeCell ref="I1113:I1115"/>
    <mergeCell ref="J1113:J1115"/>
    <mergeCell ref="K1113:K1117"/>
    <mergeCell ref="L1113:L1117"/>
    <mergeCell ref="F1108:F1110"/>
    <mergeCell ref="G1108:G1110"/>
    <mergeCell ref="H1108:H1110"/>
    <mergeCell ref="I1108:I1110"/>
    <mergeCell ref="J1108:J1110"/>
    <mergeCell ref="A1108:A1112"/>
    <mergeCell ref="B1108:B1112"/>
    <mergeCell ref="C1108:C1112"/>
    <mergeCell ref="D1108:D1112"/>
    <mergeCell ref="E1108:E1112"/>
    <mergeCell ref="A1:L1"/>
    <mergeCell ref="A4:L4"/>
    <mergeCell ref="K1128:K1132"/>
    <mergeCell ref="L1128:L1132"/>
    <mergeCell ref="F1128:F1130"/>
    <mergeCell ref="G1128:G1130"/>
    <mergeCell ref="H1128:H1130"/>
    <mergeCell ref="I1128:I1130"/>
    <mergeCell ref="J1128:J1130"/>
    <mergeCell ref="A1128:A1132"/>
    <mergeCell ref="B1128:B1132"/>
    <mergeCell ref="C1128:C1132"/>
    <mergeCell ref="D1128:D1132"/>
    <mergeCell ref="E1128:E1132"/>
    <mergeCell ref="K1118:K1122"/>
    <mergeCell ref="L1118:L1122"/>
    <mergeCell ref="A1123:A1127"/>
    <mergeCell ref="B1123:B1127"/>
    <mergeCell ref="C1123:C1127"/>
    <mergeCell ref="D1123:D1127"/>
    <mergeCell ref="E1123:E1127"/>
    <mergeCell ref="F1123:F1125"/>
    <mergeCell ref="G1123:G1125"/>
    <mergeCell ref="H1123:H1125"/>
    <mergeCell ref="I1123:I1125"/>
    <mergeCell ref="J1123:J1125"/>
    <mergeCell ref="K1123:K1127"/>
    <mergeCell ref="L1123:L1127"/>
    <mergeCell ref="F1118:F1120"/>
    <mergeCell ref="G1118:G1120"/>
    <mergeCell ref="H1118:H1120"/>
    <mergeCell ref="I1118:I1120"/>
  </mergeCells>
  <pageMargins left="1.1811023622047245" right="0.23622047244094491" top="0.39370078740157483" bottom="0.35433070866141736" header="0" footer="0"/>
  <pageSetup paperSize="9" scale="63" orientation="landscape" r:id="rId1"/>
  <rowBreaks count="29" manualBreakCount="29">
    <brk id="37" max="11" man="1"/>
    <brk id="72" max="11" man="1"/>
    <brk id="107" max="11" man="1"/>
    <brk id="142" max="11" man="1"/>
    <brk id="172" max="11" man="1"/>
    <brk id="207" max="11" man="1"/>
    <brk id="247" max="11" man="1"/>
    <brk id="317" max="11" man="1"/>
    <brk id="352" max="11" man="1"/>
    <brk id="457" max="11" man="1"/>
    <brk id="492" max="11" man="1"/>
    <brk id="527" max="11" man="1"/>
    <brk id="562" max="11" man="1"/>
    <brk id="597" max="11" man="1"/>
    <brk id="632" max="11" man="1"/>
    <brk id="667" max="11" man="1"/>
    <brk id="702" max="11" man="1"/>
    <brk id="737" max="11" man="1"/>
    <brk id="772" max="11" man="1"/>
    <brk id="807" max="11" man="1"/>
    <brk id="842" max="11" man="1"/>
    <brk id="877" max="11" man="1"/>
    <brk id="912" max="11" man="1"/>
    <brk id="947" max="11" man="1"/>
    <brk id="982" max="11" man="1"/>
    <brk id="1017" max="11" man="1"/>
    <brk id="1052" max="11" man="1"/>
    <brk id="1087" max="11" man="1"/>
    <brk id="11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Приложение 5</vt:lpstr>
      <vt:lpstr>'Приложение 5'!print_report_468</vt:lpstr>
      <vt:lpstr>'Приложение 5'!Print_Titles_0</vt:lpstr>
      <vt:lpstr>'Приложение 5'!Print_Titles_0_0</vt:lpstr>
      <vt:lpstr>'Приложение 5'!Print_Titles_0_0_0</vt:lpstr>
      <vt:lpstr>'Приложение 5'!Print_Titles_0_0_0_0</vt:lpstr>
      <vt:lpstr>'Приложение 5'!report</vt:lpstr>
      <vt:lpstr>'Приложение 5'!report1</vt:lpstr>
      <vt:lpstr>'Приложение 5'!report10605</vt:lpstr>
      <vt:lpstr>'Приложение 5'!report2</vt:lpstr>
      <vt:lpstr>'Приложение 5'!tamplate</vt:lpstr>
      <vt:lpstr>'Приложение 5'!tamplate1</vt:lpstr>
      <vt:lpstr>'Приложение 5'!tamplete</vt:lpstr>
      <vt:lpstr>'Приложение 5'!Заголовки_для_печати</vt:lpstr>
      <vt:lpstr>'Приложение 5'!имен</vt:lpstr>
      <vt:lpstr>'Приложение 5'!имя</vt:lpstr>
      <vt:lpstr>'Приложение 5'!Область_печати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Архип</dc:creator>
  <cp:keywords/>
  <dc:description/>
  <cp:lastModifiedBy>user</cp:lastModifiedBy>
  <cp:lastPrinted>2019-11-29T09:34:16Z</cp:lastPrinted>
  <dcterms:created xsi:type="dcterms:W3CDTF">2006-09-16T00:00:00Z</dcterms:created>
  <dcterms:modified xsi:type="dcterms:W3CDTF">2019-12-17T15:31:20Z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